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 tabRatio="767" activeTab="3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44525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F27" i="36" s="1"/>
  <c r="N27" i="36"/>
  <c r="M27" i="36"/>
  <c r="G27" i="36"/>
  <c r="H27" i="36" s="1"/>
  <c r="Q26" i="36"/>
  <c r="L26" i="36" s="1"/>
  <c r="M26" i="36"/>
  <c r="N26" i="36" s="1"/>
  <c r="G26" i="36"/>
  <c r="H26" i="36" s="1"/>
  <c r="Q25" i="36"/>
  <c r="L25" i="36" s="1"/>
  <c r="M25" i="36"/>
  <c r="N25" i="36" s="1"/>
  <c r="G25" i="36"/>
  <c r="H25" i="36" s="1"/>
  <c r="F25" i="36"/>
  <c r="Q24" i="36"/>
  <c r="F24" i="36" s="1"/>
  <c r="M24" i="36"/>
  <c r="N24" i="36" s="1"/>
  <c r="H24" i="36"/>
  <c r="G24" i="36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F22" i="36"/>
  <c r="Q21" i="36"/>
  <c r="M21" i="36"/>
  <c r="N21" i="36" s="1"/>
  <c r="L21" i="36"/>
  <c r="G21" i="36"/>
  <c r="H21" i="36" s="1"/>
  <c r="F21" i="36"/>
  <c r="Q20" i="36"/>
  <c r="F20" i="36" s="1"/>
  <c r="M20" i="36"/>
  <c r="N20" i="36" s="1"/>
  <c r="H20" i="36"/>
  <c r="G20" i="36"/>
  <c r="Q19" i="36"/>
  <c r="F19" i="36" s="1"/>
  <c r="N19" i="36"/>
  <c r="M19" i="36"/>
  <c r="G19" i="36"/>
  <c r="H19" i="36" s="1"/>
  <c r="Q18" i="36"/>
  <c r="L18" i="36" s="1"/>
  <c r="M18" i="36"/>
  <c r="N18" i="36" s="1"/>
  <c r="G18" i="36"/>
  <c r="H18" i="36" s="1"/>
  <c r="Q17" i="36"/>
  <c r="M17" i="36"/>
  <c r="N17" i="36" s="1"/>
  <c r="L17" i="36"/>
  <c r="G17" i="36"/>
  <c r="H17" i="36" s="1"/>
  <c r="F17" i="36"/>
  <c r="Q16" i="36"/>
  <c r="F16" i="36" s="1"/>
  <c r="M16" i="36"/>
  <c r="N16" i="36" s="1"/>
  <c r="H16" i="36"/>
  <c r="G16" i="36"/>
  <c r="Q15" i="36"/>
  <c r="F15" i="36" s="1"/>
  <c r="N15" i="36"/>
  <c r="M15" i="36"/>
  <c r="G15" i="36"/>
  <c r="H15" i="36" s="1"/>
  <c r="Q14" i="36"/>
  <c r="L14" i="36" s="1"/>
  <c r="M14" i="36"/>
  <c r="N14" i="36" s="1"/>
  <c r="G14" i="36"/>
  <c r="H14" i="36" s="1"/>
  <c r="Q13" i="36"/>
  <c r="L13" i="36" s="1"/>
  <c r="M13" i="36"/>
  <c r="N13" i="36" s="1"/>
  <c r="G13" i="36"/>
  <c r="H13" i="36" s="1"/>
  <c r="F13" i="36"/>
  <c r="Q12" i="36"/>
  <c r="F12" i="36" s="1"/>
  <c r="M12" i="36"/>
  <c r="N12" i="36" s="1"/>
  <c r="H12" i="36"/>
  <c r="G12" i="36"/>
  <c r="Q11" i="36"/>
  <c r="F11" i="36" s="1"/>
  <c r="N11" i="36"/>
  <c r="M11" i="36"/>
  <c r="G11" i="36"/>
  <c r="H11" i="36" s="1"/>
  <c r="Q10" i="36"/>
  <c r="L10" i="36" s="1"/>
  <c r="M10" i="36"/>
  <c r="N10" i="36" s="1"/>
  <c r="G10" i="36"/>
  <c r="H10" i="36" s="1"/>
  <c r="Q9" i="36"/>
  <c r="L9" i="36" s="1"/>
  <c r="M9" i="36"/>
  <c r="N9" i="36" s="1"/>
  <c r="G9" i="36"/>
  <c r="H9" i="36" s="1"/>
  <c r="F9" i="36"/>
  <c r="Q8" i="36"/>
  <c r="F8" i="36" s="1"/>
  <c r="M8" i="36"/>
  <c r="N8" i="36" s="1"/>
  <c r="H8" i="36"/>
  <c r="G8" i="36"/>
  <c r="Q7" i="36"/>
  <c r="F7" i="36" s="1"/>
  <c r="N7" i="36"/>
  <c r="M7" i="36"/>
  <c r="G7" i="36"/>
  <c r="H7" i="36" s="1"/>
  <c r="Q6" i="36"/>
  <c r="L6" i="36" s="1"/>
  <c r="M6" i="36"/>
  <c r="N6" i="36" s="1"/>
  <c r="G6" i="36"/>
  <c r="H6" i="36" s="1"/>
  <c r="F6" i="36"/>
  <c r="Q5" i="36"/>
  <c r="M5" i="36"/>
  <c r="N5" i="36" s="1"/>
  <c r="L5" i="36"/>
  <c r="G5" i="36"/>
  <c r="H5" i="36" s="1"/>
  <c r="F5" i="36"/>
  <c r="Q4" i="36"/>
  <c r="M4" i="36"/>
  <c r="N4" i="36" s="1"/>
  <c r="H4" i="36"/>
  <c r="G4" i="36"/>
  <c r="F10" i="36" l="1"/>
  <c r="F26" i="36"/>
  <c r="Q28" i="36"/>
  <c r="F14" i="36"/>
  <c r="F18" i="36"/>
  <c r="L28" i="36"/>
  <c r="F28" i="36"/>
  <c r="L4" i="36"/>
  <c r="L8" i="36"/>
  <c r="L12" i="36"/>
  <c r="L16" i="36"/>
  <c r="L20" i="36"/>
  <c r="L24" i="36"/>
  <c r="F4" i="36"/>
  <c r="L7" i="36"/>
  <c r="L11" i="36"/>
  <c r="L15" i="36"/>
  <c r="L19" i="36"/>
  <c r="L23" i="36"/>
  <c r="L27" i="36"/>
  <c r="F32" i="4" l="1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<sst xmlns="http://schemas.openxmlformats.org/spreadsheetml/2006/main" count="194" uniqueCount="88">
  <si>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</si>
  <si>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</si>
  <si>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</si>
  <si>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</si>
  <si>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</si>
  <si>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</si>
  <si>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</si>
  <si>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</si>
  <si>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</si>
  <si>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</si>
  <si>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</si>
  <si>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</si>
  <si>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</si>
  <si>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</si>
  <si>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</si>
  <si>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</si>
  <si>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</si>
  <si>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</si>
  <si>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</si>
  <si>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</si>
  <si>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</si>
  <si>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</si>
  <si>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</si>
  <si>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</si>
  <si>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</si>
  <si>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</si>
  <si>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</si>
  <si>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</si>
  <si>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</si>
  <si>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</si>
  <si>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</si>
  <si>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</si>
  <si>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</si>
  <si>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</si>
  <si>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</si>
  <si>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</si>
  <si>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</si>
  <si>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</si>
  <si>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</si>
  <si>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</si>
  <si>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</si>
  <si>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</si>
  <si>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</si>
  <si>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</si>
  <si>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</si>
  <si>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</si>
  <si>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</si>
  <si>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</si>
  <si>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</si>
  <si>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</si>
  <si>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</si>
  <si>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</si>
  <si>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</si>
  <si>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</si>
  <si>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</si>
  <si>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</si>
  <si>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</si>
  <si>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</si>
  <si>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</si>
  <si>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</si>
  <si>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</si>
  <si>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</si>
  <si>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</si>
  <si>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</si>
  <si>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</si>
  <si>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</si>
  <si>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</si>
  <si>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</si>
  <si>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</si>
  <si>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</si>
  <si>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</si>
  <si>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</si>
  <si>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</si>
  <si>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</si>
  <si>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</si>
  <si>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</si>
  <si>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</si>
  <si>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</si>
  <si>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</si>
  <si>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</si>
  <si>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</si>
  <si>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</si>
  <si>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</si>
  <si>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2024 рік</t>
  </si>
  <si>
    <t>ПРОБАЦІЙНИЙ НАГЛЯД                  (ст.59-1 КК України)</t>
  </si>
  <si>
    <t>Перебувало на обліку на кінець звітного періоду</t>
  </si>
  <si>
    <t xml:space="preserve">станом на  1 грудня 2024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</si>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</sst>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10" fontId="24" fillId="0" borderId="11" xfId="3" applyNumberFormat="1" applyFont="1" applyFill="1" applyBorder="1" applyAlignment="1">
      <alignment horizontal="center" vertical="center" shrinkToFit="1"/>
    </xf>
    <xf numFmtId="10" fontId="26" fillId="0" borderId="43" xfId="3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0" fontId="14" fillId="0" borderId="11" xfId="0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6" fillId="0" borderId="0" xfId="0" applyFont="1" applyFill="1" applyAlignment="1">
      <alignment horizontal="center" vertical="center" shrinkToFit="1"/>
    </xf>
    <xf numFmtId="0" fontId="65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0" fontId="14" fillId="0" borderId="17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shrinkToFit="1"/>
    </xf>
    <xf numFmtId="10" fontId="14" fillId="0" borderId="21" xfId="0" applyNumberFormat="1" applyFont="1" applyFill="1" applyBorder="1" applyAlignment="1">
      <alignment horizontal="center" vertical="center" shrinkToFit="1"/>
    </xf>
    <xf numFmtId="10" fontId="14" fillId="0" borderId="13" xfId="0" applyNumberFormat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10" fontId="54" fillId="0" borderId="44" xfId="0" applyNumberFormat="1" applyFont="1" applyFill="1" applyBorder="1" applyAlignment="1">
      <alignment horizontal="center" vertical="center" shrinkToFit="1"/>
    </xf>
    <xf numFmtId="0" fontId="54" fillId="0" borderId="47" xfId="0" applyFont="1" applyFill="1" applyBorder="1" applyAlignment="1">
      <alignment horizontal="center" vertical="center" shrinkToFit="1"/>
    </xf>
    <xf numFmtId="10" fontId="54" fillId="0" borderId="43" xfId="0" applyNumberFormat="1" applyFont="1" applyFill="1" applyBorder="1" applyAlignment="1">
      <alignment horizontal="center" vertical="center" shrinkToFit="1"/>
    </xf>
    <xf numFmtId="10" fontId="15" fillId="0" borderId="47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center" vertical="center" shrinkToFit="1"/>
    </xf>
    <xf numFmtId="0" fontId="67" fillId="0" borderId="0" xfId="0" applyFont="1" applyFill="1" applyAlignment="1">
      <alignment horizontal="center" vertical="center"/>
    </xf>
    <xf numFmtId="0" fontId="65" fillId="0" borderId="0" xfId="0" applyFont="1" applyFill="1"/>
    <xf numFmtId="10" fontId="15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/>
    <xf numFmtId="0" fontId="15" fillId="0" borderId="0" xfId="0" applyFont="1" applyFill="1" applyAlignment="1">
      <alignment horizontal="center" vertical="center" shrinkToFi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center" vertical="center" shrinkToFit="1"/>
    </xf>
    <xf numFmtId="10" fontId="49" fillId="0" borderId="0" xfId="0" applyNumberFormat="1" applyFont="1" applyFill="1" applyAlignment="1">
      <alignment horizontal="center" vertical="center" shrinkToFit="1"/>
    </xf>
    <xf numFmtId="0" fontId="64" fillId="0" borderId="0" xfId="0" applyFont="1" applyFill="1" applyAlignment="1">
      <alignment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center" wrapText="1"/>
    </xf>
    <xf numFmtId="165" fontId="47" fillId="0" borderId="0" xfId="0" applyNumberFormat="1" applyFont="1" applyFill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12.2024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</sheetNames>
    <sheetDataSet>
      <sheetData sheetId="0"/>
      <sheetData sheetId="1"/>
      <sheetData sheetId="2"/>
      <sheetData sheetId="3"/>
      <sheetData sheetId="4">
        <row r="8">
          <cell r="C8">
            <v>274</v>
          </cell>
          <cell r="M8">
            <v>38</v>
          </cell>
        </row>
        <row r="9">
          <cell r="C9">
            <v>240</v>
          </cell>
          <cell r="M9">
            <v>33</v>
          </cell>
        </row>
        <row r="10">
          <cell r="C10">
            <v>896</v>
          </cell>
          <cell r="M10">
            <v>38</v>
          </cell>
        </row>
        <row r="11">
          <cell r="C11">
            <v>368</v>
          </cell>
          <cell r="M11">
            <v>45</v>
          </cell>
        </row>
        <row r="12">
          <cell r="C12">
            <v>460</v>
          </cell>
          <cell r="M12">
            <v>16</v>
          </cell>
        </row>
        <row r="13">
          <cell r="C13">
            <v>375</v>
          </cell>
          <cell r="M13">
            <v>20</v>
          </cell>
        </row>
        <row r="14">
          <cell r="C14">
            <v>239</v>
          </cell>
          <cell r="M14">
            <v>15</v>
          </cell>
        </row>
        <row r="15">
          <cell r="C15">
            <v>359</v>
          </cell>
          <cell r="M15">
            <v>35</v>
          </cell>
        </row>
        <row r="16">
          <cell r="C16">
            <v>1290</v>
          </cell>
          <cell r="M16">
            <v>70</v>
          </cell>
        </row>
        <row r="17">
          <cell r="C17">
            <v>150</v>
          </cell>
          <cell r="M17">
            <v>4</v>
          </cell>
        </row>
        <row r="18">
          <cell r="C18">
            <v>57</v>
          </cell>
          <cell r="M18">
            <v>6</v>
          </cell>
        </row>
        <row r="19">
          <cell r="C19">
            <v>625</v>
          </cell>
          <cell r="M19">
            <v>37</v>
          </cell>
        </row>
        <row r="20">
          <cell r="C20">
            <v>217</v>
          </cell>
          <cell r="M20">
            <v>21</v>
          </cell>
        </row>
        <row r="21">
          <cell r="C21">
            <v>543</v>
          </cell>
          <cell r="M21">
            <v>30</v>
          </cell>
        </row>
        <row r="22">
          <cell r="C22">
            <v>322</v>
          </cell>
          <cell r="M22">
            <v>27</v>
          </cell>
        </row>
        <row r="23">
          <cell r="C23">
            <v>289</v>
          </cell>
          <cell r="M23">
            <v>18</v>
          </cell>
        </row>
        <row r="25">
          <cell r="C25">
            <v>455</v>
          </cell>
          <cell r="M25">
            <v>37</v>
          </cell>
        </row>
        <row r="26">
          <cell r="C26">
            <v>137</v>
          </cell>
          <cell r="M26">
            <v>22</v>
          </cell>
        </row>
        <row r="27">
          <cell r="C27">
            <v>659</v>
          </cell>
          <cell r="M27">
            <v>21</v>
          </cell>
        </row>
        <row r="28">
          <cell r="C28">
            <v>194</v>
          </cell>
          <cell r="M28">
            <v>2</v>
          </cell>
        </row>
        <row r="29">
          <cell r="C29">
            <v>256</v>
          </cell>
          <cell r="M29">
            <v>53</v>
          </cell>
        </row>
        <row r="30">
          <cell r="C30">
            <v>303</v>
          </cell>
          <cell r="M30">
            <v>22</v>
          </cell>
        </row>
        <row r="31">
          <cell r="C31">
            <v>167</v>
          </cell>
          <cell r="M31">
            <v>38</v>
          </cell>
        </row>
        <row r="32">
          <cell r="C32">
            <v>240</v>
          </cell>
          <cell r="M32">
            <v>29</v>
          </cell>
        </row>
      </sheetData>
      <sheetData sheetId="5"/>
      <sheetData sheetId="6"/>
      <sheetData sheetId="7">
        <row r="9">
          <cell r="C9">
            <v>3388</v>
          </cell>
        </row>
        <row r="10">
          <cell r="C10">
            <v>1966</v>
          </cell>
        </row>
        <row r="11">
          <cell r="C11">
            <v>10652</v>
          </cell>
        </row>
        <row r="12">
          <cell r="C12">
            <v>2479</v>
          </cell>
        </row>
        <row r="13">
          <cell r="C13">
            <v>3259</v>
          </cell>
        </row>
        <row r="14">
          <cell r="C14">
            <v>2921</v>
          </cell>
        </row>
        <row r="15">
          <cell r="C15">
            <v>2875</v>
          </cell>
        </row>
        <row r="16">
          <cell r="C16">
            <v>1422</v>
          </cell>
        </row>
        <row r="17">
          <cell r="C17">
            <v>12950</v>
          </cell>
        </row>
        <row r="18">
          <cell r="C18">
            <v>2768</v>
          </cell>
        </row>
        <row r="19">
          <cell r="C19">
            <v>504</v>
          </cell>
        </row>
        <row r="20">
          <cell r="C20">
            <v>3789</v>
          </cell>
        </row>
        <row r="21">
          <cell r="C21">
            <v>2929</v>
          </cell>
        </row>
        <row r="22">
          <cell r="C22">
            <v>6364</v>
          </cell>
        </row>
        <row r="23">
          <cell r="C23">
            <v>4505</v>
          </cell>
        </row>
        <row r="24">
          <cell r="C24">
            <v>2441</v>
          </cell>
        </row>
        <row r="26">
          <cell r="C26">
            <v>1748</v>
          </cell>
        </row>
        <row r="27">
          <cell r="C27">
            <v>1480</v>
          </cell>
        </row>
        <row r="28">
          <cell r="C28">
            <v>5992</v>
          </cell>
        </row>
        <row r="29">
          <cell r="C29">
            <v>1030</v>
          </cell>
        </row>
        <row r="30">
          <cell r="C30">
            <v>2057</v>
          </cell>
        </row>
        <row r="31">
          <cell r="C31">
            <v>3172</v>
          </cell>
        </row>
        <row r="32">
          <cell r="C32">
            <v>1198</v>
          </cell>
        </row>
        <row r="33">
          <cell r="C33">
            <v>2438</v>
          </cell>
        </row>
      </sheetData>
      <sheetData sheetId="8"/>
      <sheetData sheetId="9">
        <row r="9">
          <cell r="C9">
            <v>111</v>
          </cell>
        </row>
        <row r="10">
          <cell r="C10">
            <v>63</v>
          </cell>
        </row>
        <row r="11">
          <cell r="C11">
            <v>218</v>
          </cell>
        </row>
        <row r="12">
          <cell r="C12">
            <v>147</v>
          </cell>
        </row>
        <row r="13">
          <cell r="C13">
            <v>143</v>
          </cell>
        </row>
        <row r="14">
          <cell r="C14">
            <v>54</v>
          </cell>
        </row>
        <row r="15">
          <cell r="C15">
            <v>63</v>
          </cell>
        </row>
        <row r="16">
          <cell r="C16">
            <v>92</v>
          </cell>
        </row>
        <row r="17">
          <cell r="C17">
            <v>491</v>
          </cell>
        </row>
        <row r="18">
          <cell r="C18">
            <v>29</v>
          </cell>
        </row>
        <row r="19">
          <cell r="C19">
            <v>0</v>
          </cell>
        </row>
        <row r="20">
          <cell r="C20">
            <v>152</v>
          </cell>
        </row>
        <row r="21">
          <cell r="C21">
            <v>72</v>
          </cell>
        </row>
        <row r="22">
          <cell r="C22">
            <v>171</v>
          </cell>
        </row>
        <row r="23">
          <cell r="C23">
            <v>134</v>
          </cell>
        </row>
        <row r="24">
          <cell r="C24">
            <v>69</v>
          </cell>
        </row>
        <row r="26">
          <cell r="C26">
            <v>222</v>
          </cell>
        </row>
        <row r="27">
          <cell r="C27">
            <v>81</v>
          </cell>
        </row>
        <row r="28">
          <cell r="C28">
            <v>175</v>
          </cell>
        </row>
        <row r="29">
          <cell r="C29">
            <v>35</v>
          </cell>
        </row>
        <row r="30">
          <cell r="C30">
            <v>86</v>
          </cell>
        </row>
        <row r="31">
          <cell r="C31">
            <v>86</v>
          </cell>
        </row>
        <row r="32">
          <cell r="C32">
            <v>34</v>
          </cell>
        </row>
        <row r="33">
          <cell r="C33">
            <v>128</v>
          </cell>
        </row>
      </sheetData>
      <sheetData sheetId="10"/>
      <sheetData sheetId="11">
        <row r="8">
          <cell r="C8">
            <v>249</v>
          </cell>
        </row>
        <row r="9">
          <cell r="C9">
            <v>225</v>
          </cell>
        </row>
        <row r="10">
          <cell r="C10">
            <v>634</v>
          </cell>
        </row>
        <row r="11">
          <cell r="C11">
            <v>127</v>
          </cell>
        </row>
        <row r="12">
          <cell r="C12">
            <v>210</v>
          </cell>
        </row>
        <row r="13">
          <cell r="C13">
            <v>217</v>
          </cell>
        </row>
        <row r="14">
          <cell r="C14">
            <v>171</v>
          </cell>
        </row>
        <row r="15">
          <cell r="C15">
            <v>228</v>
          </cell>
        </row>
        <row r="16">
          <cell r="C16">
            <v>931</v>
          </cell>
        </row>
        <row r="17">
          <cell r="C17">
            <v>132</v>
          </cell>
        </row>
        <row r="18">
          <cell r="C18">
            <v>6</v>
          </cell>
        </row>
        <row r="19">
          <cell r="C19">
            <v>363</v>
          </cell>
        </row>
        <row r="20">
          <cell r="C20">
            <v>173</v>
          </cell>
        </row>
        <row r="21">
          <cell r="C21">
            <v>484</v>
          </cell>
        </row>
        <row r="22">
          <cell r="C22">
            <v>234</v>
          </cell>
        </row>
        <row r="23">
          <cell r="C23">
            <v>203</v>
          </cell>
        </row>
        <row r="25">
          <cell r="C25">
            <v>192</v>
          </cell>
        </row>
        <row r="26">
          <cell r="C26">
            <v>179</v>
          </cell>
        </row>
        <row r="27">
          <cell r="C27">
            <v>659</v>
          </cell>
        </row>
        <row r="28">
          <cell r="C28">
            <v>71</v>
          </cell>
        </row>
        <row r="29">
          <cell r="C29">
            <v>313</v>
          </cell>
        </row>
        <row r="30">
          <cell r="C30">
            <v>185</v>
          </cell>
        </row>
        <row r="31">
          <cell r="C31">
            <v>229</v>
          </cell>
        </row>
        <row r="32">
          <cell r="C32">
            <v>194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7"/>
  <sheetViews>
    <sheetView view="pageBreakPreview" zoomScale="80" zoomScaleNormal="80" zoomScaleSheetLayoutView="8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M40" sqref="M40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75" t="s">
        <v>27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38" s="36" customFormat="1" ht="19.5" customHeight="1">
      <c r="A2" s="176" t="s">
        <v>82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</row>
    <row r="3" spans="1:38" s="36" customFormat="1" ht="26.25" customHeight="1">
      <c r="A3" s="177" t="s">
        <v>86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</row>
    <row r="4" spans="1:38" s="39" customFormat="1" ht="80.25" customHeight="1">
      <c r="A4" s="191" t="s">
        <v>25</v>
      </c>
      <c r="B4" s="194" t="s">
        <v>44</v>
      </c>
      <c r="C4" s="197" t="s">
        <v>56</v>
      </c>
      <c r="D4" s="198"/>
      <c r="E4" s="199"/>
      <c r="F4" s="37"/>
      <c r="G4" s="163" t="s">
        <v>74</v>
      </c>
      <c r="H4" s="164"/>
      <c r="I4" s="165"/>
      <c r="J4" s="38"/>
      <c r="K4" s="172" t="s">
        <v>75</v>
      </c>
      <c r="L4" s="173"/>
      <c r="M4" s="173"/>
      <c r="N4" s="174"/>
      <c r="O4" s="110"/>
      <c r="P4" s="172" t="s">
        <v>76</v>
      </c>
      <c r="Q4" s="164"/>
      <c r="R4" s="164"/>
      <c r="S4" s="165"/>
      <c r="T4" s="110"/>
      <c r="U4" s="172" t="s">
        <v>77</v>
      </c>
      <c r="V4" s="164"/>
      <c r="W4" s="164"/>
      <c r="X4" s="165"/>
      <c r="Y4" s="110"/>
      <c r="Z4" s="178" t="s">
        <v>78</v>
      </c>
      <c r="AA4" s="179"/>
      <c r="AB4" s="180"/>
      <c r="AC4" s="111"/>
      <c r="AD4" s="172" t="s">
        <v>84</v>
      </c>
      <c r="AE4" s="173"/>
      <c r="AF4" s="174"/>
      <c r="AG4" s="172" t="s">
        <v>79</v>
      </c>
      <c r="AH4" s="173"/>
      <c r="AI4" s="174"/>
      <c r="AJ4" s="110"/>
      <c r="AK4" s="172" t="s">
        <v>80</v>
      </c>
      <c r="AL4" s="165"/>
    </row>
    <row r="5" spans="1:38" s="39" customFormat="1" ht="45.75" customHeight="1">
      <c r="A5" s="192"/>
      <c r="B5" s="195"/>
      <c r="C5" s="200"/>
      <c r="D5" s="201"/>
      <c r="E5" s="202"/>
      <c r="F5" s="40"/>
      <c r="G5" s="190" t="s">
        <v>68</v>
      </c>
      <c r="H5" s="190"/>
      <c r="I5" s="190"/>
      <c r="J5" s="112"/>
      <c r="K5" s="189" t="s">
        <v>69</v>
      </c>
      <c r="L5" s="189"/>
      <c r="M5" s="189"/>
      <c r="N5" s="189"/>
      <c r="O5" s="108"/>
      <c r="P5" s="189" t="s">
        <v>70</v>
      </c>
      <c r="Q5" s="189"/>
      <c r="R5" s="189"/>
      <c r="S5" s="189"/>
      <c r="T5" s="108"/>
      <c r="U5" s="189" t="s">
        <v>39</v>
      </c>
      <c r="V5" s="190" t="s">
        <v>42</v>
      </c>
      <c r="W5" s="190" t="s">
        <v>43</v>
      </c>
      <c r="X5" s="189" t="s">
        <v>50</v>
      </c>
      <c r="Y5" s="108"/>
      <c r="Z5" s="189" t="s">
        <v>51</v>
      </c>
      <c r="AA5" s="189"/>
      <c r="AB5" s="189"/>
      <c r="AC5" s="109"/>
      <c r="AD5" s="163" t="s">
        <v>85</v>
      </c>
      <c r="AE5" s="164"/>
      <c r="AF5" s="165"/>
      <c r="AG5" s="163" t="s">
        <v>52</v>
      </c>
      <c r="AH5" s="164"/>
      <c r="AI5" s="165"/>
      <c r="AJ5" s="108"/>
      <c r="AK5" s="189" t="s">
        <v>52</v>
      </c>
      <c r="AL5" s="189"/>
    </row>
    <row r="6" spans="1:38" s="39" customFormat="1" ht="21" customHeight="1">
      <c r="A6" s="192"/>
      <c r="B6" s="195"/>
      <c r="C6" s="168">
        <v>2023</v>
      </c>
      <c r="D6" s="168">
        <v>2024</v>
      </c>
      <c r="E6" s="183" t="s">
        <v>28</v>
      </c>
      <c r="F6" s="40"/>
      <c r="G6" s="187">
        <v>2023</v>
      </c>
      <c r="H6" s="187">
        <v>2024</v>
      </c>
      <c r="I6" s="183" t="s">
        <v>28</v>
      </c>
      <c r="J6" s="112"/>
      <c r="K6" s="185">
        <v>2023</v>
      </c>
      <c r="L6" s="163">
        <v>2024</v>
      </c>
      <c r="M6" s="164"/>
      <c r="N6" s="165"/>
      <c r="O6" s="108"/>
      <c r="P6" s="185">
        <v>2023</v>
      </c>
      <c r="Q6" s="163">
        <v>2024</v>
      </c>
      <c r="R6" s="164"/>
      <c r="S6" s="165"/>
      <c r="T6" s="108"/>
      <c r="U6" s="189"/>
      <c r="V6" s="190"/>
      <c r="W6" s="190"/>
      <c r="X6" s="189"/>
      <c r="Y6" s="108"/>
      <c r="Z6" s="187">
        <v>2023</v>
      </c>
      <c r="AA6" s="187">
        <v>2024</v>
      </c>
      <c r="AB6" s="183" t="s">
        <v>28</v>
      </c>
      <c r="AC6" s="113"/>
      <c r="AD6" s="166">
        <v>2023</v>
      </c>
      <c r="AE6" s="168">
        <v>2024</v>
      </c>
      <c r="AF6" s="170" t="s">
        <v>28</v>
      </c>
      <c r="AG6" s="166">
        <v>2023</v>
      </c>
      <c r="AH6" s="187">
        <v>2024</v>
      </c>
      <c r="AI6" s="170" t="s">
        <v>28</v>
      </c>
      <c r="AJ6" s="108"/>
      <c r="AK6" s="187">
        <v>2023</v>
      </c>
      <c r="AL6" s="187">
        <v>2024</v>
      </c>
    </row>
    <row r="7" spans="1:38" s="39" customFormat="1" ht="43.5" customHeight="1">
      <c r="A7" s="192"/>
      <c r="B7" s="195"/>
      <c r="C7" s="169"/>
      <c r="D7" s="169"/>
      <c r="E7" s="184"/>
      <c r="F7" s="41"/>
      <c r="G7" s="188"/>
      <c r="H7" s="188"/>
      <c r="I7" s="184"/>
      <c r="J7" s="41"/>
      <c r="K7" s="186"/>
      <c r="L7" s="108" t="s">
        <v>45</v>
      </c>
      <c r="M7" s="108" t="s">
        <v>48</v>
      </c>
      <c r="N7" s="108" t="s">
        <v>28</v>
      </c>
      <c r="O7" s="41"/>
      <c r="P7" s="186"/>
      <c r="Q7" s="108" t="s">
        <v>45</v>
      </c>
      <c r="R7" s="108" t="s">
        <v>49</v>
      </c>
      <c r="S7" s="108" t="s">
        <v>28</v>
      </c>
      <c r="T7" s="41"/>
      <c r="U7" s="189"/>
      <c r="V7" s="190"/>
      <c r="W7" s="190"/>
      <c r="X7" s="189"/>
      <c r="Y7" s="108"/>
      <c r="Z7" s="188"/>
      <c r="AA7" s="188"/>
      <c r="AB7" s="184"/>
      <c r="AC7" s="114"/>
      <c r="AD7" s="167"/>
      <c r="AE7" s="169"/>
      <c r="AF7" s="171"/>
      <c r="AG7" s="167"/>
      <c r="AH7" s="188"/>
      <c r="AI7" s="171"/>
      <c r="AJ7" s="41"/>
      <c r="AK7" s="188"/>
      <c r="AL7" s="188"/>
    </row>
    <row r="8" spans="1:38" s="39" customFormat="1" ht="15" customHeight="1">
      <c r="A8" s="193"/>
      <c r="B8" s="196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3027</v>
      </c>
      <c r="D10" s="106">
        <v>2909</v>
      </c>
      <c r="E10" s="106">
        <v>23</v>
      </c>
      <c r="F10" s="54"/>
      <c r="G10" s="54">
        <v>144</v>
      </c>
      <c r="H10" s="106">
        <v>173</v>
      </c>
      <c r="I10" s="54">
        <v>0</v>
      </c>
      <c r="J10" s="54"/>
      <c r="K10" s="54">
        <v>167</v>
      </c>
      <c r="L10" s="106">
        <v>153</v>
      </c>
      <c r="M10" s="106">
        <v>51</v>
      </c>
      <c r="N10" s="106">
        <v>3</v>
      </c>
      <c r="O10" s="54"/>
      <c r="P10" s="54">
        <v>24</v>
      </c>
      <c r="Q10" s="106">
        <v>26</v>
      </c>
      <c r="R10" s="106">
        <v>0</v>
      </c>
      <c r="S10" s="106">
        <v>0</v>
      </c>
      <c r="T10" s="54"/>
      <c r="U10" s="54">
        <v>47</v>
      </c>
      <c r="V10" s="54">
        <v>38</v>
      </c>
      <c r="W10" s="54">
        <v>29</v>
      </c>
      <c r="X10" s="54">
        <v>2</v>
      </c>
      <c r="Y10" s="54"/>
      <c r="Z10" s="54">
        <v>2205</v>
      </c>
      <c r="AA10" s="54">
        <v>1887</v>
      </c>
      <c r="AB10" s="54">
        <v>19</v>
      </c>
      <c r="AC10" s="54"/>
      <c r="AD10" s="54">
        <v>0</v>
      </c>
      <c r="AE10" s="54">
        <v>78</v>
      </c>
      <c r="AF10" s="54">
        <v>1</v>
      </c>
      <c r="AG10" s="54">
        <v>201</v>
      </c>
      <c r="AH10" s="54">
        <v>288</v>
      </c>
      <c r="AI10" s="54">
        <v>0</v>
      </c>
      <c r="AJ10" s="54"/>
      <c r="AK10" s="54">
        <v>286</v>
      </c>
      <c r="AL10" s="106">
        <v>304</v>
      </c>
    </row>
    <row r="11" spans="1:38" s="39" customFormat="1" ht="24.95" customHeight="1">
      <c r="A11" s="52">
        <v>2</v>
      </c>
      <c r="B11" s="53" t="s">
        <v>2</v>
      </c>
      <c r="C11" s="54">
        <v>1682</v>
      </c>
      <c r="D11" s="106">
        <v>1573</v>
      </c>
      <c r="E11" s="106">
        <v>8</v>
      </c>
      <c r="F11" s="54"/>
      <c r="G11" s="54">
        <v>122</v>
      </c>
      <c r="H11" s="106">
        <v>163</v>
      </c>
      <c r="I11" s="54">
        <v>1</v>
      </c>
      <c r="J11" s="54"/>
      <c r="K11" s="54">
        <v>137</v>
      </c>
      <c r="L11" s="106">
        <v>150</v>
      </c>
      <c r="M11" s="106">
        <v>59</v>
      </c>
      <c r="N11" s="106">
        <v>0</v>
      </c>
      <c r="O11" s="54"/>
      <c r="P11" s="54">
        <v>19</v>
      </c>
      <c r="Q11" s="106">
        <v>20</v>
      </c>
      <c r="R11" s="106">
        <v>0</v>
      </c>
      <c r="S11" s="106">
        <v>0</v>
      </c>
      <c r="T11" s="54"/>
      <c r="U11" s="54">
        <v>34</v>
      </c>
      <c r="V11" s="54">
        <v>25</v>
      </c>
      <c r="W11" s="54">
        <v>21</v>
      </c>
      <c r="X11" s="54">
        <v>2</v>
      </c>
      <c r="Y11" s="54"/>
      <c r="Z11" s="54">
        <v>1272</v>
      </c>
      <c r="AA11" s="54">
        <v>1042</v>
      </c>
      <c r="AB11" s="54">
        <v>7</v>
      </c>
      <c r="AC11" s="54"/>
      <c r="AD11" s="54">
        <v>0</v>
      </c>
      <c r="AE11" s="54">
        <v>52</v>
      </c>
      <c r="AF11" s="54">
        <v>0</v>
      </c>
      <c r="AG11" s="54">
        <v>68</v>
      </c>
      <c r="AH11" s="54">
        <v>101</v>
      </c>
      <c r="AI11" s="54">
        <v>0</v>
      </c>
      <c r="AJ11" s="54"/>
      <c r="AK11" s="54">
        <v>64</v>
      </c>
      <c r="AL11" s="106">
        <v>45</v>
      </c>
    </row>
    <row r="12" spans="1:38" s="39" customFormat="1" ht="24.95" customHeight="1">
      <c r="A12" s="52">
        <v>3</v>
      </c>
      <c r="B12" s="53" t="s">
        <v>3</v>
      </c>
      <c r="C12" s="54">
        <v>7644</v>
      </c>
      <c r="D12" s="106">
        <v>7785</v>
      </c>
      <c r="E12" s="106">
        <v>37</v>
      </c>
      <c r="F12" s="54"/>
      <c r="G12" s="54">
        <v>338</v>
      </c>
      <c r="H12" s="106">
        <v>451</v>
      </c>
      <c r="I12" s="54">
        <v>0</v>
      </c>
      <c r="J12" s="54"/>
      <c r="K12" s="54">
        <v>551</v>
      </c>
      <c r="L12" s="106">
        <v>521</v>
      </c>
      <c r="M12" s="106">
        <v>106</v>
      </c>
      <c r="N12" s="106">
        <v>3</v>
      </c>
      <c r="O12" s="54"/>
      <c r="P12" s="54">
        <v>21</v>
      </c>
      <c r="Q12" s="106">
        <v>26</v>
      </c>
      <c r="R12" s="106">
        <v>0</v>
      </c>
      <c r="S12" s="106">
        <v>0</v>
      </c>
      <c r="T12" s="54"/>
      <c r="U12" s="54">
        <v>112</v>
      </c>
      <c r="V12" s="54">
        <v>70</v>
      </c>
      <c r="W12" s="54">
        <v>30</v>
      </c>
      <c r="X12" s="54">
        <v>6</v>
      </c>
      <c r="Y12" s="54"/>
      <c r="Z12" s="54">
        <v>6183</v>
      </c>
      <c r="AA12" s="54">
        <v>5900</v>
      </c>
      <c r="AB12" s="54">
        <v>27</v>
      </c>
      <c r="AC12" s="54"/>
      <c r="AD12" s="54">
        <v>0</v>
      </c>
      <c r="AE12" s="54">
        <v>188</v>
      </c>
      <c r="AF12" s="54">
        <v>7</v>
      </c>
      <c r="AG12" s="54">
        <v>377</v>
      </c>
      <c r="AH12" s="54">
        <v>542</v>
      </c>
      <c r="AI12" s="54">
        <v>0</v>
      </c>
      <c r="AJ12" s="54"/>
      <c r="AK12" s="54">
        <v>174</v>
      </c>
      <c r="AL12" s="106">
        <v>157</v>
      </c>
    </row>
    <row r="13" spans="1:38" s="39" customFormat="1" ht="24.95" customHeight="1">
      <c r="A13" s="52">
        <v>4</v>
      </c>
      <c r="B13" s="53" t="s">
        <v>21</v>
      </c>
      <c r="C13" s="54">
        <v>2454</v>
      </c>
      <c r="D13" s="106">
        <v>2084</v>
      </c>
      <c r="E13" s="106">
        <v>6</v>
      </c>
      <c r="F13" s="54"/>
      <c r="G13" s="54">
        <v>79</v>
      </c>
      <c r="H13" s="106">
        <v>79</v>
      </c>
      <c r="I13" s="54">
        <v>0</v>
      </c>
      <c r="J13" s="54"/>
      <c r="K13" s="54">
        <v>297</v>
      </c>
      <c r="L13" s="106">
        <v>195</v>
      </c>
      <c r="M13" s="106">
        <v>13</v>
      </c>
      <c r="N13" s="106">
        <v>0</v>
      </c>
      <c r="O13" s="54"/>
      <c r="P13" s="54">
        <v>37</v>
      </c>
      <c r="Q13" s="106">
        <v>29</v>
      </c>
      <c r="R13" s="106">
        <v>0</v>
      </c>
      <c r="S13" s="106">
        <v>0</v>
      </c>
      <c r="T13" s="54"/>
      <c r="U13" s="54">
        <v>15</v>
      </c>
      <c r="V13" s="54">
        <v>9</v>
      </c>
      <c r="W13" s="54">
        <v>2</v>
      </c>
      <c r="X13" s="54">
        <v>4</v>
      </c>
      <c r="Y13" s="54"/>
      <c r="Z13" s="54">
        <v>1748</v>
      </c>
      <c r="AA13" s="54">
        <v>1423</v>
      </c>
      <c r="AB13" s="54">
        <v>6</v>
      </c>
      <c r="AC13" s="54"/>
      <c r="AD13" s="54">
        <v>0</v>
      </c>
      <c r="AE13" s="54">
        <v>107</v>
      </c>
      <c r="AF13" s="54">
        <v>0</v>
      </c>
      <c r="AG13" s="54">
        <v>263</v>
      </c>
      <c r="AH13" s="54">
        <v>239</v>
      </c>
      <c r="AI13" s="54">
        <v>0</v>
      </c>
      <c r="AJ13" s="54"/>
      <c r="AK13" s="54">
        <v>30</v>
      </c>
      <c r="AL13" s="106">
        <v>12</v>
      </c>
    </row>
    <row r="14" spans="1:38" s="39" customFormat="1" ht="24.95" customHeight="1">
      <c r="A14" s="52">
        <v>5</v>
      </c>
      <c r="B14" s="53" t="s">
        <v>4</v>
      </c>
      <c r="C14" s="54">
        <v>2668</v>
      </c>
      <c r="D14" s="106">
        <v>2694</v>
      </c>
      <c r="E14" s="106">
        <v>17</v>
      </c>
      <c r="F14" s="54"/>
      <c r="G14" s="54">
        <v>140</v>
      </c>
      <c r="H14" s="106">
        <v>159</v>
      </c>
      <c r="I14" s="54">
        <v>0</v>
      </c>
      <c r="J14" s="54"/>
      <c r="K14" s="54">
        <v>206</v>
      </c>
      <c r="L14" s="106">
        <v>241</v>
      </c>
      <c r="M14" s="106">
        <v>40</v>
      </c>
      <c r="N14" s="106">
        <v>5</v>
      </c>
      <c r="O14" s="54"/>
      <c r="P14" s="54">
        <v>10</v>
      </c>
      <c r="Q14" s="106">
        <v>10</v>
      </c>
      <c r="R14" s="106">
        <v>0</v>
      </c>
      <c r="S14" s="106">
        <v>0</v>
      </c>
      <c r="T14" s="54"/>
      <c r="U14" s="54">
        <v>43</v>
      </c>
      <c r="V14" s="54">
        <v>28</v>
      </c>
      <c r="W14" s="54">
        <v>22</v>
      </c>
      <c r="X14" s="54">
        <v>4</v>
      </c>
      <c r="Y14" s="54"/>
      <c r="Z14" s="54">
        <v>2035</v>
      </c>
      <c r="AA14" s="54">
        <v>1773</v>
      </c>
      <c r="AB14" s="54">
        <v>8</v>
      </c>
      <c r="AC14" s="54"/>
      <c r="AD14" s="54">
        <v>0</v>
      </c>
      <c r="AE14" s="54">
        <v>129</v>
      </c>
      <c r="AF14" s="54">
        <v>4</v>
      </c>
      <c r="AG14" s="54">
        <v>225</v>
      </c>
      <c r="AH14" s="54">
        <v>331</v>
      </c>
      <c r="AI14" s="54">
        <v>0</v>
      </c>
      <c r="AJ14" s="54"/>
      <c r="AK14" s="54">
        <v>52</v>
      </c>
      <c r="AL14" s="106">
        <v>51</v>
      </c>
    </row>
    <row r="15" spans="1:38" s="39" customFormat="1" ht="24.95" customHeight="1">
      <c r="A15" s="52">
        <v>6</v>
      </c>
      <c r="B15" s="53" t="s">
        <v>5</v>
      </c>
      <c r="C15" s="54">
        <v>2530</v>
      </c>
      <c r="D15" s="106">
        <v>2421</v>
      </c>
      <c r="E15" s="106">
        <v>27</v>
      </c>
      <c r="F15" s="54"/>
      <c r="G15" s="54">
        <v>115</v>
      </c>
      <c r="H15" s="106">
        <v>149</v>
      </c>
      <c r="I15" s="54">
        <v>1</v>
      </c>
      <c r="J15" s="54"/>
      <c r="K15" s="54">
        <v>226</v>
      </c>
      <c r="L15" s="106">
        <v>213</v>
      </c>
      <c r="M15" s="106">
        <v>32</v>
      </c>
      <c r="N15" s="106">
        <v>0</v>
      </c>
      <c r="O15" s="54"/>
      <c r="P15" s="54">
        <v>13</v>
      </c>
      <c r="Q15" s="106">
        <v>14</v>
      </c>
      <c r="R15" s="106">
        <v>1</v>
      </c>
      <c r="S15" s="106">
        <v>0</v>
      </c>
      <c r="T15" s="54"/>
      <c r="U15" s="54">
        <v>11</v>
      </c>
      <c r="V15" s="54">
        <v>4</v>
      </c>
      <c r="W15" s="54">
        <v>3</v>
      </c>
      <c r="X15" s="54">
        <v>0</v>
      </c>
      <c r="Y15" s="54"/>
      <c r="Z15" s="54">
        <v>1980</v>
      </c>
      <c r="AA15" s="54">
        <v>1750</v>
      </c>
      <c r="AB15" s="54">
        <v>24</v>
      </c>
      <c r="AC15" s="54"/>
      <c r="AD15" s="54">
        <v>0</v>
      </c>
      <c r="AE15" s="54">
        <v>45</v>
      </c>
      <c r="AF15" s="54">
        <v>1</v>
      </c>
      <c r="AG15" s="54">
        <v>165</v>
      </c>
      <c r="AH15" s="54">
        <v>230</v>
      </c>
      <c r="AI15" s="54">
        <v>1</v>
      </c>
      <c r="AJ15" s="54"/>
      <c r="AK15" s="54">
        <v>31</v>
      </c>
      <c r="AL15" s="106">
        <v>20</v>
      </c>
    </row>
    <row r="16" spans="1:38" s="39" customFormat="1" ht="24.95" customHeight="1">
      <c r="A16" s="52">
        <v>7</v>
      </c>
      <c r="B16" s="53" t="s">
        <v>6</v>
      </c>
      <c r="C16" s="54">
        <v>2709</v>
      </c>
      <c r="D16" s="106">
        <v>2268</v>
      </c>
      <c r="E16" s="106">
        <v>5</v>
      </c>
      <c r="F16" s="54"/>
      <c r="G16" s="54">
        <v>125</v>
      </c>
      <c r="H16" s="106">
        <v>105</v>
      </c>
      <c r="I16" s="54">
        <v>0</v>
      </c>
      <c r="J16" s="54"/>
      <c r="K16" s="54">
        <v>232</v>
      </c>
      <c r="L16" s="106">
        <v>200</v>
      </c>
      <c r="M16" s="106">
        <v>54</v>
      </c>
      <c r="N16" s="106">
        <v>0</v>
      </c>
      <c r="O16" s="54"/>
      <c r="P16" s="54">
        <v>14</v>
      </c>
      <c r="Q16" s="106">
        <v>9</v>
      </c>
      <c r="R16" s="106">
        <v>1</v>
      </c>
      <c r="S16" s="106">
        <v>0</v>
      </c>
      <c r="T16" s="54"/>
      <c r="U16" s="54">
        <v>16</v>
      </c>
      <c r="V16" s="54">
        <v>10</v>
      </c>
      <c r="W16" s="54">
        <v>5</v>
      </c>
      <c r="X16" s="54">
        <v>0</v>
      </c>
      <c r="Y16" s="54"/>
      <c r="Z16" s="54">
        <v>2012</v>
      </c>
      <c r="AA16" s="54">
        <v>1570</v>
      </c>
      <c r="AB16" s="54">
        <v>4</v>
      </c>
      <c r="AC16" s="54"/>
      <c r="AD16" s="54">
        <v>0</v>
      </c>
      <c r="AE16" s="54">
        <v>55</v>
      </c>
      <c r="AF16" s="54">
        <v>1</v>
      </c>
      <c r="AG16" s="54">
        <v>178</v>
      </c>
      <c r="AH16" s="54">
        <v>178</v>
      </c>
      <c r="AI16" s="54">
        <v>0</v>
      </c>
      <c r="AJ16" s="54"/>
      <c r="AK16" s="54">
        <v>148</v>
      </c>
      <c r="AL16" s="106">
        <v>151</v>
      </c>
    </row>
    <row r="17" spans="1:38" s="39" customFormat="1" ht="24.95" customHeight="1">
      <c r="A17" s="52">
        <v>8</v>
      </c>
      <c r="B17" s="53" t="s">
        <v>22</v>
      </c>
      <c r="C17" s="54">
        <v>1334</v>
      </c>
      <c r="D17" s="106">
        <v>1377</v>
      </c>
      <c r="E17" s="106">
        <v>6</v>
      </c>
      <c r="F17" s="54"/>
      <c r="G17" s="54">
        <v>115</v>
      </c>
      <c r="H17" s="106">
        <v>148</v>
      </c>
      <c r="I17" s="54">
        <v>0</v>
      </c>
      <c r="J17" s="54"/>
      <c r="K17" s="54">
        <v>138</v>
      </c>
      <c r="L17" s="106">
        <v>147</v>
      </c>
      <c r="M17" s="106">
        <v>8</v>
      </c>
      <c r="N17" s="106">
        <v>0</v>
      </c>
      <c r="O17" s="54"/>
      <c r="P17" s="54">
        <v>25</v>
      </c>
      <c r="Q17" s="106">
        <v>19</v>
      </c>
      <c r="R17" s="106">
        <v>0</v>
      </c>
      <c r="S17" s="106">
        <v>0</v>
      </c>
      <c r="T17" s="54"/>
      <c r="U17" s="54">
        <v>17</v>
      </c>
      <c r="V17" s="54">
        <v>11</v>
      </c>
      <c r="W17" s="54">
        <v>6</v>
      </c>
      <c r="X17" s="54">
        <v>1</v>
      </c>
      <c r="Y17" s="54"/>
      <c r="Z17" s="54">
        <v>824</v>
      </c>
      <c r="AA17" s="54">
        <v>784</v>
      </c>
      <c r="AB17" s="54">
        <v>6</v>
      </c>
      <c r="AC17" s="54"/>
      <c r="AD17" s="54">
        <v>0</v>
      </c>
      <c r="AE17" s="54">
        <v>68</v>
      </c>
      <c r="AF17" s="54">
        <v>0</v>
      </c>
      <c r="AG17" s="54">
        <v>203</v>
      </c>
      <c r="AH17" s="54">
        <v>188</v>
      </c>
      <c r="AI17" s="54">
        <v>0</v>
      </c>
      <c r="AJ17" s="54"/>
      <c r="AK17" s="54">
        <v>29</v>
      </c>
      <c r="AL17" s="106">
        <v>23</v>
      </c>
    </row>
    <row r="18" spans="1:38" s="39" customFormat="1" ht="24.95" customHeight="1">
      <c r="A18" s="52">
        <v>9</v>
      </c>
      <c r="B18" s="53" t="s">
        <v>66</v>
      </c>
      <c r="C18" s="54">
        <v>11431</v>
      </c>
      <c r="D18" s="106">
        <v>11966</v>
      </c>
      <c r="E18" s="106">
        <v>38</v>
      </c>
      <c r="F18" s="54"/>
      <c r="G18" s="54">
        <v>519</v>
      </c>
      <c r="H18" s="106">
        <v>623</v>
      </c>
      <c r="I18" s="54">
        <v>0</v>
      </c>
      <c r="J18" s="54"/>
      <c r="K18" s="54">
        <v>1201</v>
      </c>
      <c r="L18" s="106">
        <v>961</v>
      </c>
      <c r="M18" s="106">
        <v>260</v>
      </c>
      <c r="N18" s="106">
        <v>4</v>
      </c>
      <c r="O18" s="54"/>
      <c r="P18" s="54">
        <v>52</v>
      </c>
      <c r="Q18" s="106">
        <v>46</v>
      </c>
      <c r="R18" s="106">
        <v>3</v>
      </c>
      <c r="S18" s="106">
        <v>0</v>
      </c>
      <c r="T18" s="54"/>
      <c r="U18" s="54">
        <v>176</v>
      </c>
      <c r="V18" s="54">
        <v>70</v>
      </c>
      <c r="W18" s="54">
        <v>49</v>
      </c>
      <c r="X18" s="54">
        <v>7</v>
      </c>
      <c r="Y18" s="54"/>
      <c r="Z18" s="54">
        <v>7914</v>
      </c>
      <c r="AA18" s="54">
        <v>8032</v>
      </c>
      <c r="AB18" s="54">
        <v>31</v>
      </c>
      <c r="AC18" s="54"/>
      <c r="AD18" s="54">
        <v>0</v>
      </c>
      <c r="AE18" s="54">
        <v>412</v>
      </c>
      <c r="AF18" s="54">
        <v>2</v>
      </c>
      <c r="AG18" s="54">
        <v>1528</v>
      </c>
      <c r="AH18" s="54">
        <v>1682</v>
      </c>
      <c r="AI18" s="54">
        <v>1</v>
      </c>
      <c r="AJ18" s="54"/>
      <c r="AK18" s="54">
        <v>217</v>
      </c>
      <c r="AL18" s="106">
        <v>210</v>
      </c>
    </row>
    <row r="19" spans="1:38" s="39" customFormat="1" ht="24.95" customHeight="1">
      <c r="A19" s="52">
        <v>10</v>
      </c>
      <c r="B19" s="53" t="s">
        <v>7</v>
      </c>
      <c r="C19" s="54">
        <v>2108</v>
      </c>
      <c r="D19" s="106">
        <v>2041</v>
      </c>
      <c r="E19" s="106">
        <v>15</v>
      </c>
      <c r="F19" s="54"/>
      <c r="G19" s="54">
        <v>65</v>
      </c>
      <c r="H19" s="106">
        <v>96</v>
      </c>
      <c r="I19" s="54">
        <v>0</v>
      </c>
      <c r="J19" s="54"/>
      <c r="K19" s="54">
        <v>124</v>
      </c>
      <c r="L19" s="106">
        <v>113</v>
      </c>
      <c r="M19" s="106">
        <v>53</v>
      </c>
      <c r="N19" s="106">
        <v>2</v>
      </c>
      <c r="O19" s="54"/>
      <c r="P19" s="54">
        <v>3</v>
      </c>
      <c r="Q19" s="106">
        <v>2</v>
      </c>
      <c r="R19" s="106">
        <v>0</v>
      </c>
      <c r="S19" s="106">
        <v>0</v>
      </c>
      <c r="T19" s="54"/>
      <c r="U19" s="54">
        <v>11</v>
      </c>
      <c r="V19" s="54">
        <v>9</v>
      </c>
      <c r="W19" s="54">
        <v>4</v>
      </c>
      <c r="X19" s="54">
        <v>0</v>
      </c>
      <c r="Y19" s="54"/>
      <c r="Z19" s="54">
        <v>1731</v>
      </c>
      <c r="AA19" s="54">
        <v>1559</v>
      </c>
      <c r="AB19" s="54">
        <v>11</v>
      </c>
      <c r="AC19" s="54"/>
      <c r="AD19" s="54">
        <v>0</v>
      </c>
      <c r="AE19" s="54">
        <v>22</v>
      </c>
      <c r="AF19" s="54">
        <v>2</v>
      </c>
      <c r="AG19" s="54">
        <v>101</v>
      </c>
      <c r="AH19" s="54">
        <v>134</v>
      </c>
      <c r="AI19" s="54">
        <v>0</v>
      </c>
      <c r="AJ19" s="54"/>
      <c r="AK19" s="54">
        <v>84</v>
      </c>
      <c r="AL19" s="106">
        <v>115</v>
      </c>
    </row>
    <row r="20" spans="1:38" s="39" customFormat="1" ht="24.95" customHeight="1">
      <c r="A20" s="52">
        <v>11</v>
      </c>
      <c r="B20" s="53" t="s">
        <v>23</v>
      </c>
      <c r="C20" s="54">
        <v>664</v>
      </c>
      <c r="D20" s="106">
        <v>278</v>
      </c>
      <c r="E20" s="106">
        <v>0</v>
      </c>
      <c r="F20" s="54"/>
      <c r="G20" s="54">
        <v>5</v>
      </c>
      <c r="H20" s="106">
        <v>1</v>
      </c>
      <c r="I20" s="54">
        <v>0</v>
      </c>
      <c r="J20" s="54"/>
      <c r="K20" s="54">
        <v>77</v>
      </c>
      <c r="L20" s="106">
        <v>37</v>
      </c>
      <c r="M20" s="106">
        <v>17</v>
      </c>
      <c r="N20" s="106">
        <v>0</v>
      </c>
      <c r="O20" s="54"/>
      <c r="P20" s="54">
        <v>4</v>
      </c>
      <c r="Q20" s="106">
        <v>0</v>
      </c>
      <c r="R20" s="106">
        <v>0</v>
      </c>
      <c r="S20" s="106">
        <v>0</v>
      </c>
      <c r="T20" s="54"/>
      <c r="U20" s="54">
        <v>2</v>
      </c>
      <c r="V20" s="54">
        <v>0</v>
      </c>
      <c r="W20" s="54">
        <v>0</v>
      </c>
      <c r="X20" s="54">
        <v>0</v>
      </c>
      <c r="Y20" s="54"/>
      <c r="Z20" s="54">
        <v>524</v>
      </c>
      <c r="AA20" s="54">
        <v>213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45</v>
      </c>
      <c r="AH20" s="54">
        <v>20</v>
      </c>
      <c r="AI20" s="54">
        <v>0</v>
      </c>
      <c r="AJ20" s="54"/>
      <c r="AK20" s="54">
        <v>9</v>
      </c>
      <c r="AL20" s="106">
        <v>7</v>
      </c>
    </row>
    <row r="21" spans="1:38" s="39" customFormat="1" ht="24.95" customHeight="1">
      <c r="A21" s="52">
        <v>12</v>
      </c>
      <c r="B21" s="53" t="s">
        <v>8</v>
      </c>
      <c r="C21" s="54">
        <v>3469</v>
      </c>
      <c r="D21" s="106">
        <v>3746</v>
      </c>
      <c r="E21" s="106">
        <v>21</v>
      </c>
      <c r="F21" s="54"/>
      <c r="G21" s="54">
        <v>192</v>
      </c>
      <c r="H21" s="106">
        <v>260</v>
      </c>
      <c r="I21" s="54">
        <v>0</v>
      </c>
      <c r="J21" s="54"/>
      <c r="K21" s="54">
        <v>367</v>
      </c>
      <c r="L21" s="106">
        <v>384</v>
      </c>
      <c r="M21" s="106">
        <v>113</v>
      </c>
      <c r="N21" s="106">
        <v>4</v>
      </c>
      <c r="O21" s="54"/>
      <c r="P21" s="54">
        <v>23</v>
      </c>
      <c r="Q21" s="106">
        <v>22</v>
      </c>
      <c r="R21" s="106">
        <v>0</v>
      </c>
      <c r="S21" s="106">
        <v>0</v>
      </c>
      <c r="T21" s="54"/>
      <c r="U21" s="54">
        <v>50</v>
      </c>
      <c r="V21" s="54">
        <v>29</v>
      </c>
      <c r="W21" s="54">
        <v>16</v>
      </c>
      <c r="X21" s="54">
        <v>1</v>
      </c>
      <c r="Y21" s="54"/>
      <c r="Z21" s="54">
        <v>2303</v>
      </c>
      <c r="AA21" s="54">
        <v>2238</v>
      </c>
      <c r="AB21" s="54">
        <v>15</v>
      </c>
      <c r="AC21" s="54"/>
      <c r="AD21" s="54">
        <v>0</v>
      </c>
      <c r="AE21" s="54">
        <v>114</v>
      </c>
      <c r="AF21" s="54">
        <v>2</v>
      </c>
      <c r="AG21" s="54">
        <v>400</v>
      </c>
      <c r="AH21" s="54">
        <v>486</v>
      </c>
      <c r="AI21" s="54">
        <v>0</v>
      </c>
      <c r="AJ21" s="54"/>
      <c r="AK21" s="54">
        <v>184</v>
      </c>
      <c r="AL21" s="106">
        <v>242</v>
      </c>
    </row>
    <row r="22" spans="1:38" s="39" customFormat="1" ht="24.95" customHeight="1">
      <c r="A22" s="52">
        <v>13</v>
      </c>
      <c r="B22" s="53" t="s">
        <v>9</v>
      </c>
      <c r="C22" s="54">
        <v>2130</v>
      </c>
      <c r="D22" s="106">
        <v>2064</v>
      </c>
      <c r="E22" s="106">
        <v>19</v>
      </c>
      <c r="F22" s="54"/>
      <c r="G22" s="54">
        <v>112</v>
      </c>
      <c r="H22" s="106">
        <v>117</v>
      </c>
      <c r="I22" s="54">
        <v>0</v>
      </c>
      <c r="J22" s="54"/>
      <c r="K22" s="54">
        <v>139</v>
      </c>
      <c r="L22" s="106">
        <v>97</v>
      </c>
      <c r="M22" s="106">
        <v>22</v>
      </c>
      <c r="N22" s="106">
        <v>1</v>
      </c>
      <c r="O22" s="54"/>
      <c r="P22" s="54">
        <v>18</v>
      </c>
      <c r="Q22" s="106">
        <v>10</v>
      </c>
      <c r="R22" s="106">
        <v>0</v>
      </c>
      <c r="S22" s="106">
        <v>0</v>
      </c>
      <c r="T22" s="54"/>
      <c r="U22" s="54">
        <v>18</v>
      </c>
      <c r="V22" s="54">
        <v>13</v>
      </c>
      <c r="W22" s="54">
        <v>7</v>
      </c>
      <c r="X22" s="54">
        <v>3</v>
      </c>
      <c r="Y22" s="54"/>
      <c r="Z22" s="54">
        <v>1710</v>
      </c>
      <c r="AA22" s="54">
        <v>1650</v>
      </c>
      <c r="AB22" s="54">
        <v>12</v>
      </c>
      <c r="AC22" s="54"/>
      <c r="AD22" s="54">
        <v>0</v>
      </c>
      <c r="AE22" s="54">
        <v>55</v>
      </c>
      <c r="AF22" s="54">
        <v>6</v>
      </c>
      <c r="AG22" s="54">
        <v>124</v>
      </c>
      <c r="AH22" s="54">
        <v>130</v>
      </c>
      <c r="AI22" s="54">
        <v>0</v>
      </c>
      <c r="AJ22" s="54"/>
      <c r="AK22" s="54">
        <v>27</v>
      </c>
      <c r="AL22" s="106">
        <v>5</v>
      </c>
    </row>
    <row r="23" spans="1:38" s="39" customFormat="1" ht="24.95" customHeight="1">
      <c r="A23" s="52">
        <v>14</v>
      </c>
      <c r="B23" s="53" t="s">
        <v>24</v>
      </c>
      <c r="C23" s="54">
        <v>5326</v>
      </c>
      <c r="D23" s="106">
        <v>5539</v>
      </c>
      <c r="E23" s="106">
        <v>38</v>
      </c>
      <c r="F23" s="54"/>
      <c r="G23" s="54">
        <v>265</v>
      </c>
      <c r="H23" s="106">
        <v>348</v>
      </c>
      <c r="I23" s="54">
        <v>0</v>
      </c>
      <c r="J23" s="54"/>
      <c r="K23" s="54">
        <v>401</v>
      </c>
      <c r="L23" s="106">
        <v>345</v>
      </c>
      <c r="M23" s="106">
        <v>61</v>
      </c>
      <c r="N23" s="106">
        <v>1</v>
      </c>
      <c r="O23" s="54"/>
      <c r="P23" s="54">
        <v>17</v>
      </c>
      <c r="Q23" s="106">
        <v>20</v>
      </c>
      <c r="R23" s="106">
        <v>0</v>
      </c>
      <c r="S23" s="106">
        <v>0</v>
      </c>
      <c r="T23" s="54"/>
      <c r="U23" s="54">
        <v>58</v>
      </c>
      <c r="V23" s="54">
        <v>21</v>
      </c>
      <c r="W23" s="54">
        <v>13</v>
      </c>
      <c r="X23" s="54">
        <v>3</v>
      </c>
      <c r="Y23" s="54"/>
      <c r="Z23" s="54">
        <v>4129</v>
      </c>
      <c r="AA23" s="54">
        <v>4056</v>
      </c>
      <c r="AB23" s="54">
        <v>36</v>
      </c>
      <c r="AC23" s="54"/>
      <c r="AD23" s="54">
        <v>0</v>
      </c>
      <c r="AE23" s="54">
        <v>146</v>
      </c>
      <c r="AF23" s="54">
        <v>1</v>
      </c>
      <c r="AG23" s="54">
        <v>479</v>
      </c>
      <c r="AH23" s="54">
        <v>592</v>
      </c>
      <c r="AI23" s="54">
        <v>0</v>
      </c>
      <c r="AJ23" s="54"/>
      <c r="AK23" s="54">
        <v>35</v>
      </c>
      <c r="AL23" s="106">
        <v>32</v>
      </c>
    </row>
    <row r="24" spans="1:38" s="39" customFormat="1" ht="24.95" customHeight="1">
      <c r="A24" s="52">
        <v>15</v>
      </c>
      <c r="B24" s="53" t="s">
        <v>10</v>
      </c>
      <c r="C24" s="54">
        <v>3118</v>
      </c>
      <c r="D24" s="106">
        <v>2774</v>
      </c>
      <c r="E24" s="106">
        <v>16</v>
      </c>
      <c r="F24" s="54"/>
      <c r="G24" s="54">
        <v>151</v>
      </c>
      <c r="H24" s="106">
        <v>144</v>
      </c>
      <c r="I24" s="54">
        <v>0</v>
      </c>
      <c r="J24" s="54"/>
      <c r="K24" s="54">
        <v>138</v>
      </c>
      <c r="L24" s="106">
        <v>147</v>
      </c>
      <c r="M24" s="106">
        <v>30</v>
      </c>
      <c r="N24" s="106">
        <v>3</v>
      </c>
      <c r="O24" s="54"/>
      <c r="P24" s="54">
        <v>18</v>
      </c>
      <c r="Q24" s="106">
        <v>13</v>
      </c>
      <c r="R24" s="106">
        <v>0</v>
      </c>
      <c r="S24" s="106">
        <v>0</v>
      </c>
      <c r="T24" s="54"/>
      <c r="U24" s="54">
        <v>17</v>
      </c>
      <c r="V24" s="54">
        <v>12</v>
      </c>
      <c r="W24" s="54">
        <v>7</v>
      </c>
      <c r="X24" s="54">
        <v>1</v>
      </c>
      <c r="Y24" s="54"/>
      <c r="Z24" s="54">
        <v>2550</v>
      </c>
      <c r="AA24" s="54">
        <v>2076</v>
      </c>
      <c r="AB24" s="54">
        <v>13</v>
      </c>
      <c r="AC24" s="54"/>
      <c r="AD24" s="54">
        <v>0</v>
      </c>
      <c r="AE24" s="54">
        <v>114</v>
      </c>
      <c r="AF24" s="54">
        <v>0</v>
      </c>
      <c r="AG24" s="54">
        <v>133</v>
      </c>
      <c r="AH24" s="54">
        <v>147</v>
      </c>
      <c r="AI24" s="54">
        <v>0</v>
      </c>
      <c r="AJ24" s="54"/>
      <c r="AK24" s="54">
        <v>128</v>
      </c>
      <c r="AL24" s="106">
        <v>133</v>
      </c>
    </row>
    <row r="25" spans="1:38" s="39" customFormat="1" ht="24.95" customHeight="1">
      <c r="A25" s="52">
        <v>16</v>
      </c>
      <c r="B25" s="53" t="s">
        <v>11</v>
      </c>
      <c r="C25" s="54">
        <v>1884</v>
      </c>
      <c r="D25" s="106">
        <v>1632</v>
      </c>
      <c r="E25" s="106">
        <v>7</v>
      </c>
      <c r="F25" s="54"/>
      <c r="G25" s="54">
        <v>131</v>
      </c>
      <c r="H25" s="106">
        <v>129</v>
      </c>
      <c r="I25" s="54">
        <v>1</v>
      </c>
      <c r="J25" s="54"/>
      <c r="K25" s="54">
        <v>154</v>
      </c>
      <c r="L25" s="106">
        <v>125</v>
      </c>
      <c r="M25" s="106">
        <v>10</v>
      </c>
      <c r="N25" s="106">
        <v>0</v>
      </c>
      <c r="O25" s="54"/>
      <c r="P25" s="54">
        <v>11</v>
      </c>
      <c r="Q25" s="106">
        <v>14</v>
      </c>
      <c r="R25" s="106">
        <v>1</v>
      </c>
      <c r="S25" s="106">
        <v>0</v>
      </c>
      <c r="T25" s="54"/>
      <c r="U25" s="54">
        <v>18</v>
      </c>
      <c r="V25" s="54">
        <v>9</v>
      </c>
      <c r="W25" s="54">
        <v>7</v>
      </c>
      <c r="X25" s="54">
        <v>0</v>
      </c>
      <c r="Y25" s="54"/>
      <c r="Z25" s="54">
        <v>1448</v>
      </c>
      <c r="AA25" s="54">
        <v>1170</v>
      </c>
      <c r="AB25" s="54">
        <v>4</v>
      </c>
      <c r="AC25" s="54"/>
      <c r="AD25" s="54">
        <v>0</v>
      </c>
      <c r="AE25" s="54">
        <v>60</v>
      </c>
      <c r="AF25" s="54">
        <v>2</v>
      </c>
      <c r="AG25" s="54">
        <v>80</v>
      </c>
      <c r="AH25" s="54">
        <v>106</v>
      </c>
      <c r="AI25" s="54">
        <v>0</v>
      </c>
      <c r="AJ25" s="54"/>
      <c r="AK25" s="54">
        <v>60</v>
      </c>
      <c r="AL25" s="106">
        <v>28</v>
      </c>
    </row>
    <row r="26" spans="1:38" s="39" customFormat="1" ht="24.95" customHeight="1">
      <c r="A26" s="52">
        <v>17</v>
      </c>
      <c r="B26" s="53" t="s">
        <v>12</v>
      </c>
      <c r="C26" s="54">
        <v>1720</v>
      </c>
      <c r="D26" s="106">
        <v>1602</v>
      </c>
      <c r="E26" s="106">
        <v>9</v>
      </c>
      <c r="F26" s="54"/>
      <c r="G26" s="54">
        <v>122</v>
      </c>
      <c r="H26" s="106">
        <v>144</v>
      </c>
      <c r="I26" s="54">
        <v>1</v>
      </c>
      <c r="J26" s="54"/>
      <c r="K26" s="54">
        <v>246</v>
      </c>
      <c r="L26" s="106">
        <v>194</v>
      </c>
      <c r="M26" s="106">
        <v>49</v>
      </c>
      <c r="N26" s="106">
        <v>3</v>
      </c>
      <c r="O26" s="54"/>
      <c r="P26" s="54">
        <v>24</v>
      </c>
      <c r="Q26" s="106">
        <v>23</v>
      </c>
      <c r="R26" s="106">
        <v>0</v>
      </c>
      <c r="S26" s="106">
        <v>0</v>
      </c>
      <c r="T26" s="54"/>
      <c r="U26" s="54">
        <v>77</v>
      </c>
      <c r="V26" s="54">
        <v>39</v>
      </c>
      <c r="W26" s="54">
        <v>22</v>
      </c>
      <c r="X26" s="54">
        <v>0</v>
      </c>
      <c r="Y26" s="54"/>
      <c r="Z26" s="54">
        <v>1067</v>
      </c>
      <c r="AA26" s="54">
        <v>890</v>
      </c>
      <c r="AB26" s="54">
        <v>4</v>
      </c>
      <c r="AC26" s="54"/>
      <c r="AD26" s="54">
        <v>0</v>
      </c>
      <c r="AE26" s="54">
        <v>171</v>
      </c>
      <c r="AF26" s="54">
        <v>1</v>
      </c>
      <c r="AG26" s="54">
        <v>142</v>
      </c>
      <c r="AH26" s="54">
        <v>138</v>
      </c>
      <c r="AI26" s="54">
        <v>0</v>
      </c>
      <c r="AJ26" s="54"/>
      <c r="AK26" s="54">
        <v>119</v>
      </c>
      <c r="AL26" s="106">
        <v>42</v>
      </c>
    </row>
    <row r="27" spans="1:38" s="39" customFormat="1" ht="24.95" customHeight="1">
      <c r="A27" s="52">
        <v>18</v>
      </c>
      <c r="B27" s="53" t="s">
        <v>13</v>
      </c>
      <c r="C27" s="54">
        <v>1288</v>
      </c>
      <c r="D27" s="106">
        <v>1144</v>
      </c>
      <c r="E27" s="106">
        <v>2</v>
      </c>
      <c r="F27" s="54"/>
      <c r="G27" s="54">
        <v>119</v>
      </c>
      <c r="H27" s="106">
        <v>115</v>
      </c>
      <c r="I27" s="54">
        <v>0</v>
      </c>
      <c r="J27" s="54"/>
      <c r="K27" s="54">
        <v>128</v>
      </c>
      <c r="L27" s="106">
        <v>92</v>
      </c>
      <c r="M27" s="106">
        <v>41</v>
      </c>
      <c r="N27" s="106">
        <v>0</v>
      </c>
      <c r="O27" s="54"/>
      <c r="P27" s="54">
        <v>12</v>
      </c>
      <c r="Q27" s="106">
        <v>15</v>
      </c>
      <c r="R27" s="106">
        <v>0</v>
      </c>
      <c r="S27" s="106">
        <v>0</v>
      </c>
      <c r="T27" s="54"/>
      <c r="U27" s="54">
        <v>22</v>
      </c>
      <c r="V27" s="54">
        <v>10</v>
      </c>
      <c r="W27" s="54">
        <v>5</v>
      </c>
      <c r="X27" s="54">
        <v>3</v>
      </c>
      <c r="Y27" s="54"/>
      <c r="Z27" s="54">
        <v>898</v>
      </c>
      <c r="AA27" s="54">
        <v>739</v>
      </c>
      <c r="AB27" s="54">
        <v>2</v>
      </c>
      <c r="AC27" s="54"/>
      <c r="AD27" s="54">
        <v>0</v>
      </c>
      <c r="AE27" s="54">
        <v>60</v>
      </c>
      <c r="AF27" s="54">
        <v>0</v>
      </c>
      <c r="AG27" s="54">
        <v>63</v>
      </c>
      <c r="AH27" s="54">
        <v>74</v>
      </c>
      <c r="AI27" s="54">
        <v>0</v>
      </c>
      <c r="AJ27" s="54"/>
      <c r="AK27" s="54">
        <v>68</v>
      </c>
      <c r="AL27" s="106">
        <v>49</v>
      </c>
    </row>
    <row r="28" spans="1:38" s="39" customFormat="1" ht="24.95" customHeight="1">
      <c r="A28" s="52">
        <v>19</v>
      </c>
      <c r="B28" s="53" t="s">
        <v>14</v>
      </c>
      <c r="C28" s="54">
        <v>4893</v>
      </c>
      <c r="D28" s="106">
        <v>4666</v>
      </c>
      <c r="E28" s="106">
        <v>17</v>
      </c>
      <c r="F28" s="54"/>
      <c r="G28" s="54">
        <v>320</v>
      </c>
      <c r="H28" s="106">
        <v>525</v>
      </c>
      <c r="I28" s="54">
        <v>0</v>
      </c>
      <c r="J28" s="54"/>
      <c r="K28" s="54">
        <v>369</v>
      </c>
      <c r="L28" s="106">
        <v>332</v>
      </c>
      <c r="M28" s="106">
        <v>59</v>
      </c>
      <c r="N28" s="106">
        <v>0</v>
      </c>
      <c r="O28" s="54"/>
      <c r="P28" s="54">
        <v>15</v>
      </c>
      <c r="Q28" s="106">
        <v>11</v>
      </c>
      <c r="R28" s="106">
        <v>0</v>
      </c>
      <c r="S28" s="106">
        <v>0</v>
      </c>
      <c r="T28" s="54"/>
      <c r="U28" s="54">
        <v>104</v>
      </c>
      <c r="V28" s="54">
        <v>65</v>
      </c>
      <c r="W28" s="54">
        <v>40</v>
      </c>
      <c r="X28" s="54">
        <v>13</v>
      </c>
      <c r="Y28" s="54"/>
      <c r="Z28" s="54">
        <v>3775</v>
      </c>
      <c r="AA28" s="54">
        <v>3270</v>
      </c>
      <c r="AB28" s="54">
        <v>15</v>
      </c>
      <c r="AC28" s="54"/>
      <c r="AD28" s="54">
        <v>0</v>
      </c>
      <c r="AE28" s="54">
        <v>149</v>
      </c>
      <c r="AF28" s="54">
        <v>2</v>
      </c>
      <c r="AG28" s="54">
        <v>341</v>
      </c>
      <c r="AH28" s="54">
        <v>333</v>
      </c>
      <c r="AI28" s="54">
        <v>0</v>
      </c>
      <c r="AJ28" s="54"/>
      <c r="AK28" s="54">
        <v>73</v>
      </c>
      <c r="AL28" s="106">
        <v>46</v>
      </c>
    </row>
    <row r="29" spans="1:38" s="39" customFormat="1" ht="24.95" customHeight="1">
      <c r="A29" s="52">
        <v>20</v>
      </c>
      <c r="B29" s="53" t="s">
        <v>15</v>
      </c>
      <c r="C29" s="54">
        <v>1029</v>
      </c>
      <c r="D29" s="106">
        <v>1097</v>
      </c>
      <c r="E29" s="106">
        <v>0</v>
      </c>
      <c r="F29" s="54"/>
      <c r="G29" s="54">
        <v>32</v>
      </c>
      <c r="H29" s="106">
        <v>59</v>
      </c>
      <c r="I29" s="54">
        <v>0</v>
      </c>
      <c r="J29" s="54"/>
      <c r="K29" s="54">
        <v>161</v>
      </c>
      <c r="L29" s="106">
        <v>133</v>
      </c>
      <c r="M29" s="106">
        <v>18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17</v>
      </c>
      <c r="V29" s="54">
        <v>7</v>
      </c>
      <c r="W29" s="54">
        <v>2</v>
      </c>
      <c r="X29" s="54">
        <v>4</v>
      </c>
      <c r="Y29" s="54"/>
      <c r="Z29" s="54">
        <v>615</v>
      </c>
      <c r="AA29" s="54">
        <v>631</v>
      </c>
      <c r="AB29" s="54">
        <v>0</v>
      </c>
      <c r="AC29" s="54"/>
      <c r="AD29" s="54">
        <v>0</v>
      </c>
      <c r="AE29" s="54">
        <v>29</v>
      </c>
      <c r="AF29" s="54">
        <v>0</v>
      </c>
      <c r="AG29" s="54">
        <v>108</v>
      </c>
      <c r="AH29" s="54">
        <v>136</v>
      </c>
      <c r="AI29" s="54">
        <v>0</v>
      </c>
      <c r="AJ29" s="54"/>
      <c r="AK29" s="54">
        <v>112</v>
      </c>
      <c r="AL29" s="106">
        <v>108</v>
      </c>
    </row>
    <row r="30" spans="1:38" s="39" customFormat="1" ht="24.95" customHeight="1">
      <c r="A30" s="52">
        <v>21</v>
      </c>
      <c r="B30" s="53" t="s">
        <v>16</v>
      </c>
      <c r="C30" s="54">
        <v>1985</v>
      </c>
      <c r="D30" s="106">
        <v>1798</v>
      </c>
      <c r="E30" s="106">
        <v>10</v>
      </c>
      <c r="F30" s="54"/>
      <c r="G30" s="54">
        <v>182</v>
      </c>
      <c r="H30" s="106">
        <v>234</v>
      </c>
      <c r="I30" s="54">
        <v>1</v>
      </c>
      <c r="J30" s="54"/>
      <c r="K30" s="54">
        <v>199</v>
      </c>
      <c r="L30" s="106">
        <v>149</v>
      </c>
      <c r="M30" s="106">
        <v>44</v>
      </c>
      <c r="N30" s="106">
        <v>0</v>
      </c>
      <c r="O30" s="54"/>
      <c r="P30" s="54">
        <v>44</v>
      </c>
      <c r="Q30" s="106">
        <v>28</v>
      </c>
      <c r="R30" s="106">
        <v>0</v>
      </c>
      <c r="S30" s="106">
        <v>0</v>
      </c>
      <c r="T30" s="54"/>
      <c r="U30" s="54">
        <v>32</v>
      </c>
      <c r="V30" s="54">
        <v>23</v>
      </c>
      <c r="W30" s="54">
        <v>5</v>
      </c>
      <c r="X30" s="54">
        <v>1</v>
      </c>
      <c r="Y30" s="54"/>
      <c r="Z30" s="54">
        <v>1324</v>
      </c>
      <c r="AA30" s="54">
        <v>1108</v>
      </c>
      <c r="AB30" s="54">
        <v>9</v>
      </c>
      <c r="AC30" s="54"/>
      <c r="AD30" s="54">
        <v>0</v>
      </c>
      <c r="AE30" s="54">
        <v>62</v>
      </c>
      <c r="AF30" s="54">
        <v>0</v>
      </c>
      <c r="AG30" s="54">
        <v>109</v>
      </c>
      <c r="AH30" s="54">
        <v>98</v>
      </c>
      <c r="AI30" s="54">
        <v>0</v>
      </c>
      <c r="AJ30" s="54"/>
      <c r="AK30" s="54">
        <v>127</v>
      </c>
      <c r="AL30" s="106">
        <v>119</v>
      </c>
    </row>
    <row r="31" spans="1:38" s="39" customFormat="1" ht="24.95" customHeight="1">
      <c r="A31" s="52">
        <v>22</v>
      </c>
      <c r="B31" s="53" t="s">
        <v>17</v>
      </c>
      <c r="C31" s="54">
        <v>2442</v>
      </c>
      <c r="D31" s="106">
        <v>2121</v>
      </c>
      <c r="E31" s="106">
        <v>11</v>
      </c>
      <c r="F31" s="54"/>
      <c r="G31" s="54">
        <v>119</v>
      </c>
      <c r="H31" s="106">
        <v>133</v>
      </c>
      <c r="I31" s="54">
        <v>0</v>
      </c>
      <c r="J31" s="54"/>
      <c r="K31" s="54">
        <v>123</v>
      </c>
      <c r="L31" s="106">
        <v>107</v>
      </c>
      <c r="M31" s="106">
        <v>20</v>
      </c>
      <c r="N31" s="106">
        <v>1</v>
      </c>
      <c r="O31" s="54"/>
      <c r="P31" s="54">
        <v>14</v>
      </c>
      <c r="Q31" s="106">
        <v>14</v>
      </c>
      <c r="R31" s="106">
        <v>0</v>
      </c>
      <c r="S31" s="106">
        <v>0</v>
      </c>
      <c r="T31" s="54"/>
      <c r="U31" s="54">
        <v>30</v>
      </c>
      <c r="V31" s="54">
        <v>16</v>
      </c>
      <c r="W31" s="54">
        <v>9</v>
      </c>
      <c r="X31" s="54">
        <v>3</v>
      </c>
      <c r="Y31" s="54"/>
      <c r="Z31" s="54">
        <v>1949</v>
      </c>
      <c r="AA31" s="54">
        <v>1576</v>
      </c>
      <c r="AB31" s="54">
        <v>5</v>
      </c>
      <c r="AC31" s="54"/>
      <c r="AD31" s="54">
        <v>0</v>
      </c>
      <c r="AE31" s="54">
        <v>67</v>
      </c>
      <c r="AF31" s="54">
        <v>4</v>
      </c>
      <c r="AG31" s="54">
        <v>173</v>
      </c>
      <c r="AH31" s="54">
        <v>186</v>
      </c>
      <c r="AI31" s="54">
        <v>1</v>
      </c>
      <c r="AJ31" s="54"/>
      <c r="AK31" s="54">
        <v>64</v>
      </c>
      <c r="AL31" s="106">
        <v>38</v>
      </c>
    </row>
    <row r="32" spans="1:38" s="39" customFormat="1" ht="24.95" customHeight="1">
      <c r="A32" s="52">
        <v>23</v>
      </c>
      <c r="B32" s="34" t="s">
        <v>19</v>
      </c>
      <c r="C32" s="54">
        <v>1248</v>
      </c>
      <c r="D32" s="106">
        <v>1188</v>
      </c>
      <c r="E32" s="106">
        <v>9</v>
      </c>
      <c r="F32" s="54"/>
      <c r="G32" s="54">
        <v>138</v>
      </c>
      <c r="H32" s="106">
        <v>162</v>
      </c>
      <c r="I32" s="54">
        <v>0</v>
      </c>
      <c r="J32" s="54"/>
      <c r="K32" s="54">
        <v>128</v>
      </c>
      <c r="L32" s="106">
        <v>80</v>
      </c>
      <c r="M32" s="106">
        <v>8</v>
      </c>
      <c r="N32" s="106">
        <v>1</v>
      </c>
      <c r="O32" s="54"/>
      <c r="P32" s="54">
        <v>24</v>
      </c>
      <c r="Q32" s="106">
        <v>27</v>
      </c>
      <c r="R32" s="106">
        <v>0</v>
      </c>
      <c r="S32" s="106">
        <v>0</v>
      </c>
      <c r="T32" s="54"/>
      <c r="U32" s="54">
        <v>15</v>
      </c>
      <c r="V32" s="54">
        <v>13</v>
      </c>
      <c r="W32" s="54">
        <v>12</v>
      </c>
      <c r="X32" s="54">
        <v>0</v>
      </c>
      <c r="Y32" s="54"/>
      <c r="Z32" s="54">
        <v>763</v>
      </c>
      <c r="AA32" s="54">
        <v>689</v>
      </c>
      <c r="AB32" s="54">
        <v>8</v>
      </c>
      <c r="AC32" s="54"/>
      <c r="AD32" s="54">
        <v>0</v>
      </c>
      <c r="AE32" s="54">
        <v>20</v>
      </c>
      <c r="AF32" s="54">
        <v>0</v>
      </c>
      <c r="AG32" s="54">
        <v>142</v>
      </c>
      <c r="AH32" s="54">
        <v>172</v>
      </c>
      <c r="AI32" s="54">
        <v>0</v>
      </c>
      <c r="AJ32" s="54"/>
      <c r="AK32" s="54">
        <v>53</v>
      </c>
      <c r="AL32" s="106">
        <v>38</v>
      </c>
    </row>
    <row r="33" spans="1:38" s="39" customFormat="1" ht="24.95" customHeight="1">
      <c r="A33" s="52">
        <v>24</v>
      </c>
      <c r="B33" s="34" t="s">
        <v>18</v>
      </c>
      <c r="C33" s="54">
        <v>1973</v>
      </c>
      <c r="D33" s="106">
        <v>1896</v>
      </c>
      <c r="E33" s="106">
        <v>10</v>
      </c>
      <c r="F33" s="54"/>
      <c r="G33" s="54">
        <v>115</v>
      </c>
      <c r="H33" s="106">
        <v>147</v>
      </c>
      <c r="I33" s="54">
        <v>1</v>
      </c>
      <c r="J33" s="54"/>
      <c r="K33" s="54">
        <v>137</v>
      </c>
      <c r="L33" s="106">
        <v>95</v>
      </c>
      <c r="M33" s="106">
        <v>22</v>
      </c>
      <c r="N33" s="106">
        <v>0</v>
      </c>
      <c r="O33" s="54"/>
      <c r="P33" s="54">
        <v>16</v>
      </c>
      <c r="Q33" s="106">
        <v>19</v>
      </c>
      <c r="R33" s="106">
        <v>0</v>
      </c>
      <c r="S33" s="106">
        <v>0</v>
      </c>
      <c r="T33" s="54"/>
      <c r="U33" s="54">
        <v>39</v>
      </c>
      <c r="V33" s="54">
        <v>21</v>
      </c>
      <c r="W33" s="54">
        <v>12</v>
      </c>
      <c r="X33" s="54">
        <v>4</v>
      </c>
      <c r="Y33" s="54"/>
      <c r="Z33" s="54">
        <v>1468</v>
      </c>
      <c r="AA33" s="54">
        <v>1232</v>
      </c>
      <c r="AB33" s="54">
        <v>8</v>
      </c>
      <c r="AC33" s="54"/>
      <c r="AD33" s="54">
        <v>0</v>
      </c>
      <c r="AE33" s="54">
        <v>102</v>
      </c>
      <c r="AF33" s="54">
        <v>1</v>
      </c>
      <c r="AG33" s="54">
        <v>190</v>
      </c>
      <c r="AH33" s="54">
        <v>236</v>
      </c>
      <c r="AI33" s="54">
        <v>0</v>
      </c>
      <c r="AJ33" s="54"/>
      <c r="AK33" s="54">
        <v>47</v>
      </c>
      <c r="AL33" s="106">
        <v>65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81" t="s">
        <v>40</v>
      </c>
      <c r="B35" s="182"/>
      <c r="C35" s="58">
        <v>70756</v>
      </c>
      <c r="D35" s="58">
        <v>68663</v>
      </c>
      <c r="E35" s="58">
        <v>351</v>
      </c>
      <c r="F35" s="58">
        <v>0</v>
      </c>
      <c r="G35" s="58">
        <v>3765</v>
      </c>
      <c r="H35" s="58">
        <v>4664</v>
      </c>
      <c r="I35" s="58">
        <v>6</v>
      </c>
      <c r="J35" s="58">
        <v>0</v>
      </c>
      <c r="K35" s="58">
        <v>6046</v>
      </c>
      <c r="L35" s="58">
        <v>5211</v>
      </c>
      <c r="M35" s="58">
        <v>1190</v>
      </c>
      <c r="N35" s="58">
        <v>31</v>
      </c>
      <c r="O35" s="58">
        <v>0</v>
      </c>
      <c r="P35" s="58">
        <v>459</v>
      </c>
      <c r="Q35" s="58">
        <v>418</v>
      </c>
      <c r="R35" s="58">
        <v>6</v>
      </c>
      <c r="S35" s="58">
        <v>0</v>
      </c>
      <c r="T35" s="58">
        <v>0</v>
      </c>
      <c r="U35" s="58">
        <v>981</v>
      </c>
      <c r="V35" s="58">
        <v>552</v>
      </c>
      <c r="W35" s="58">
        <v>328</v>
      </c>
      <c r="X35" s="58">
        <v>62</v>
      </c>
      <c r="Y35" s="58">
        <v>0</v>
      </c>
      <c r="Z35" s="58">
        <v>52427</v>
      </c>
      <c r="AA35" s="58">
        <v>47258</v>
      </c>
      <c r="AB35" s="58">
        <v>274</v>
      </c>
      <c r="AC35" s="58">
        <v>0</v>
      </c>
      <c r="AD35" s="58">
        <v>0</v>
      </c>
      <c r="AE35" s="58">
        <v>2305</v>
      </c>
      <c r="AF35" s="58">
        <v>37</v>
      </c>
      <c r="AG35" s="58">
        <v>5838</v>
      </c>
      <c r="AH35" s="58">
        <v>6767</v>
      </c>
      <c r="AI35" s="58">
        <v>3</v>
      </c>
      <c r="AJ35" s="58">
        <v>0</v>
      </c>
      <c r="AK35" s="58">
        <v>2221</v>
      </c>
      <c r="AL35" s="58">
        <v>2040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"/>
  </protectedRanges>
  <mergeCells count="47">
    <mergeCell ref="AK5:AL5"/>
    <mergeCell ref="AG6:AG7"/>
    <mergeCell ref="AK6:AK7"/>
    <mergeCell ref="AL6:AL7"/>
    <mergeCell ref="AH6:AH7"/>
    <mergeCell ref="AI6:AI7"/>
    <mergeCell ref="AG5:AI5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A1:AL1"/>
    <mergeCell ref="A2:AL2"/>
    <mergeCell ref="A3:AL3"/>
    <mergeCell ref="AG4:AI4"/>
    <mergeCell ref="AK4:AL4"/>
    <mergeCell ref="P4:S4"/>
    <mergeCell ref="U4:X4"/>
    <mergeCell ref="Z4:AB4"/>
    <mergeCell ref="AD5:AF5"/>
    <mergeCell ref="AD6:AD7"/>
    <mergeCell ref="AE6:AE7"/>
    <mergeCell ref="AF6:AF7"/>
    <mergeCell ref="AD4:AF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L39" sqref="L39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3" t="s">
        <v>73</v>
      </c>
      <c r="B1" s="203"/>
      <c r="C1" s="203"/>
      <c r="D1" s="203"/>
      <c r="E1" s="203"/>
      <c r="F1" s="203"/>
      <c r="G1" s="203"/>
      <c r="H1" s="203"/>
      <c r="I1" s="203"/>
    </row>
    <row r="2" spans="1:15" ht="18.75" customHeight="1">
      <c r="A2" s="208" t="s">
        <v>25</v>
      </c>
      <c r="B2" s="205" t="s">
        <v>41</v>
      </c>
      <c r="C2" s="212" t="s">
        <v>32</v>
      </c>
      <c r="D2" s="212" t="s">
        <v>33</v>
      </c>
      <c r="E2" s="212" t="s">
        <v>34</v>
      </c>
      <c r="F2" s="212" t="s">
        <v>67</v>
      </c>
      <c r="G2" s="215" t="s">
        <v>53</v>
      </c>
      <c r="H2" s="216"/>
      <c r="I2" s="217"/>
    </row>
    <row r="3" spans="1:15" ht="54" customHeight="1">
      <c r="A3" s="209"/>
      <c r="B3" s="206"/>
      <c r="C3" s="213"/>
      <c r="D3" s="213"/>
      <c r="E3" s="213"/>
      <c r="F3" s="213"/>
      <c r="G3" s="218"/>
      <c r="H3" s="219"/>
      <c r="I3" s="220"/>
    </row>
    <row r="4" spans="1:15" ht="20.25" customHeight="1">
      <c r="A4" s="209"/>
      <c r="B4" s="206"/>
      <c r="C4" s="213"/>
      <c r="D4" s="213"/>
      <c r="E4" s="213"/>
      <c r="F4" s="213"/>
      <c r="G4" s="168">
        <v>2023</v>
      </c>
      <c r="H4" s="168">
        <v>2024</v>
      </c>
      <c r="I4" s="168" t="s">
        <v>28</v>
      </c>
    </row>
    <row r="5" spans="1:15" ht="42" customHeight="1">
      <c r="A5" s="209"/>
      <c r="B5" s="206"/>
      <c r="C5" s="214"/>
      <c r="D5" s="214"/>
      <c r="E5" s="214"/>
      <c r="F5" s="214"/>
      <c r="G5" s="169"/>
      <c r="H5" s="169"/>
      <c r="I5" s="169"/>
      <c r="K5" s="18"/>
    </row>
    <row r="6" spans="1:15" ht="19.5" customHeight="1">
      <c r="A6" s="210"/>
      <c r="B6" s="207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37</v>
      </c>
      <c r="D8" s="73">
        <v>34</v>
      </c>
      <c r="E8" s="73">
        <v>25</v>
      </c>
      <c r="F8" s="28">
        <f>E8/(D8+C8)</f>
        <v>0.352112676056338</v>
      </c>
      <c r="G8" s="79">
        <v>36</v>
      </c>
      <c r="H8" s="79">
        <v>46</v>
      </c>
      <c r="I8" s="73">
        <v>0</v>
      </c>
    </row>
    <row r="9" spans="1:15" ht="23.1" customHeight="1">
      <c r="A9" s="2">
        <v>2</v>
      </c>
      <c r="B9" s="8" t="s">
        <v>2</v>
      </c>
      <c r="C9" s="74">
        <v>51</v>
      </c>
      <c r="D9" s="75">
        <v>51</v>
      </c>
      <c r="E9" s="75">
        <v>36</v>
      </c>
      <c r="F9" s="28">
        <f t="shared" ref="F9:F15" si="0">E9/(D9+C9)</f>
        <v>0.35294117647058826</v>
      </c>
      <c r="G9" s="80">
        <v>51</v>
      </c>
      <c r="H9" s="80">
        <v>66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327</v>
      </c>
      <c r="D10" s="75">
        <v>274</v>
      </c>
      <c r="E10" s="75">
        <v>288</v>
      </c>
      <c r="F10" s="28">
        <f t="shared" si="0"/>
        <v>0.47920133111480867</v>
      </c>
      <c r="G10" s="80">
        <v>319</v>
      </c>
      <c r="H10" s="80">
        <v>313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510</v>
      </c>
      <c r="D11" s="75">
        <v>103</v>
      </c>
      <c r="E11" s="75">
        <v>148</v>
      </c>
      <c r="F11" s="28">
        <f t="shared" si="0"/>
        <v>0.24143556280587275</v>
      </c>
      <c r="G11" s="80">
        <v>510</v>
      </c>
      <c r="H11" s="80">
        <v>465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58</v>
      </c>
      <c r="D12" s="75">
        <v>72</v>
      </c>
      <c r="E12" s="75">
        <v>67</v>
      </c>
      <c r="F12" s="28">
        <f t="shared" si="0"/>
        <v>0.51538461538461533</v>
      </c>
      <c r="G12" s="80">
        <v>56</v>
      </c>
      <c r="H12" s="80">
        <v>63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193</v>
      </c>
      <c r="D13" s="75">
        <v>84</v>
      </c>
      <c r="E13" s="75">
        <v>57</v>
      </c>
      <c r="F13" s="28">
        <f t="shared" si="0"/>
        <v>0.20577617328519857</v>
      </c>
      <c r="G13" s="80">
        <v>183</v>
      </c>
      <c r="H13" s="80">
        <v>220</v>
      </c>
      <c r="I13" s="75">
        <v>3</v>
      </c>
    </row>
    <row r="14" spans="1:15" ht="23.1" customHeight="1">
      <c r="A14" s="2">
        <v>7</v>
      </c>
      <c r="B14" s="8" t="s">
        <v>6</v>
      </c>
      <c r="C14" s="74">
        <v>103</v>
      </c>
      <c r="D14" s="75">
        <v>80</v>
      </c>
      <c r="E14" s="75">
        <v>65</v>
      </c>
      <c r="F14" s="28">
        <f t="shared" si="0"/>
        <v>0.3551912568306011</v>
      </c>
      <c r="G14" s="80">
        <v>96</v>
      </c>
      <c r="H14" s="80">
        <v>118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55</v>
      </c>
      <c r="D15" s="75">
        <v>31</v>
      </c>
      <c r="E15" s="75">
        <v>20</v>
      </c>
      <c r="F15" s="28">
        <f t="shared" si="0"/>
        <v>0.23255813953488372</v>
      </c>
      <c r="G15" s="80">
        <v>57</v>
      </c>
      <c r="H15" s="80">
        <v>66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433</v>
      </c>
      <c r="D16" s="75">
        <v>341</v>
      </c>
      <c r="E16" s="75">
        <v>343</v>
      </c>
      <c r="F16" s="28">
        <f t="shared" ref="F16" si="1">+E16/(D16+C16)</f>
        <v>0.44315245478036175</v>
      </c>
      <c r="G16" s="80">
        <v>422</v>
      </c>
      <c r="H16" s="80">
        <v>431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33</v>
      </c>
      <c r="D17" s="75">
        <v>58</v>
      </c>
      <c r="E17" s="75">
        <v>48</v>
      </c>
      <c r="F17" s="28">
        <f t="shared" ref="F17:F31" si="2">E17/(D17+C17)</f>
        <v>0.52747252747252749</v>
      </c>
      <c r="G17" s="80">
        <v>35</v>
      </c>
      <c r="H17" s="80">
        <v>43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276</v>
      </c>
      <c r="D18" s="75">
        <v>9</v>
      </c>
      <c r="E18" s="75">
        <v>155</v>
      </c>
      <c r="F18" s="28">
        <f t="shared" si="2"/>
        <v>0.54385964912280704</v>
      </c>
      <c r="G18" s="80">
        <v>287</v>
      </c>
      <c r="H18" s="80">
        <v>130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103</v>
      </c>
      <c r="D19" s="75">
        <v>83</v>
      </c>
      <c r="E19" s="75">
        <v>96</v>
      </c>
      <c r="F19" s="28">
        <f t="shared" si="2"/>
        <v>0.5161290322580645</v>
      </c>
      <c r="G19" s="80">
        <v>97</v>
      </c>
      <c r="H19" s="80">
        <v>90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63</v>
      </c>
      <c r="D20" s="75">
        <v>41</v>
      </c>
      <c r="E20" s="75">
        <v>56</v>
      </c>
      <c r="F20" s="28">
        <f t="shared" si="2"/>
        <v>0.53846153846153844</v>
      </c>
      <c r="G20" s="80">
        <v>53</v>
      </c>
      <c r="H20" s="80">
        <v>48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177</v>
      </c>
      <c r="D21" s="75">
        <v>245</v>
      </c>
      <c r="E21" s="75">
        <v>187</v>
      </c>
      <c r="F21" s="28">
        <f t="shared" si="2"/>
        <v>0.44312796208530808</v>
      </c>
      <c r="G21" s="80">
        <v>178</v>
      </c>
      <c r="H21" s="80">
        <v>235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92</v>
      </c>
      <c r="D22" s="75">
        <v>90</v>
      </c>
      <c r="E22" s="75">
        <v>92</v>
      </c>
      <c r="F22" s="28">
        <f t="shared" si="2"/>
        <v>0.50549450549450547</v>
      </c>
      <c r="G22" s="80">
        <v>92</v>
      </c>
      <c r="H22" s="80">
        <v>90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15</v>
      </c>
      <c r="D23" s="75">
        <v>62</v>
      </c>
      <c r="E23" s="75">
        <v>45</v>
      </c>
      <c r="F23" s="28">
        <f t="shared" si="2"/>
        <v>0.58441558441558439</v>
      </c>
      <c r="G23" s="80">
        <v>15</v>
      </c>
      <c r="H23" s="80">
        <v>32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22</v>
      </c>
      <c r="D24" s="75">
        <v>15</v>
      </c>
      <c r="E24" s="75">
        <v>17</v>
      </c>
      <c r="F24" s="28">
        <f t="shared" si="2"/>
        <v>0.45945945945945948</v>
      </c>
      <c r="G24" s="80">
        <v>22</v>
      </c>
      <c r="H24" s="80">
        <v>20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54</v>
      </c>
      <c r="D25" s="75">
        <v>60</v>
      </c>
      <c r="E25" s="75">
        <v>58</v>
      </c>
      <c r="F25" s="28">
        <f t="shared" si="2"/>
        <v>0.50877192982456143</v>
      </c>
      <c r="G25" s="80">
        <v>54</v>
      </c>
      <c r="H25" s="80">
        <v>56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224</v>
      </c>
      <c r="D26" s="75">
        <v>241</v>
      </c>
      <c r="E26" s="75">
        <v>259</v>
      </c>
      <c r="F26" s="28">
        <f t="shared" si="2"/>
        <v>0.55698924731182797</v>
      </c>
      <c r="G26" s="80">
        <v>235</v>
      </c>
      <c r="H26" s="80">
        <v>206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176</v>
      </c>
      <c r="D27" s="75">
        <v>21</v>
      </c>
      <c r="E27" s="75">
        <v>82</v>
      </c>
      <c r="F27" s="28">
        <f t="shared" si="2"/>
        <v>0.41624365482233505</v>
      </c>
      <c r="G27" s="80">
        <v>178</v>
      </c>
      <c r="H27" s="80">
        <v>115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40</v>
      </c>
      <c r="D28" s="75">
        <v>36</v>
      </c>
      <c r="E28" s="75">
        <v>21</v>
      </c>
      <c r="F28" s="28">
        <f t="shared" si="2"/>
        <v>0.27631578947368424</v>
      </c>
      <c r="G28" s="80">
        <v>37</v>
      </c>
      <c r="H28" s="80">
        <v>55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67</v>
      </c>
      <c r="D29" s="75">
        <v>46</v>
      </c>
      <c r="E29" s="75">
        <v>35</v>
      </c>
      <c r="F29" s="28">
        <f t="shared" si="2"/>
        <v>0.30973451327433627</v>
      </c>
      <c r="G29" s="80">
        <v>63</v>
      </c>
      <c r="H29" s="80">
        <v>78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52</v>
      </c>
      <c r="D30" s="75">
        <v>24</v>
      </c>
      <c r="E30" s="75">
        <v>12</v>
      </c>
      <c r="F30" s="28">
        <f t="shared" si="2"/>
        <v>0.15789473684210525</v>
      </c>
      <c r="G30" s="80">
        <v>53</v>
      </c>
      <c r="H30" s="80">
        <v>64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41</v>
      </c>
      <c r="D31" s="75">
        <v>50</v>
      </c>
      <c r="E31" s="75">
        <v>53</v>
      </c>
      <c r="F31" s="28">
        <f t="shared" si="2"/>
        <v>0.58241758241758246</v>
      </c>
      <c r="G31" s="80">
        <v>38</v>
      </c>
      <c r="H31" s="80">
        <v>38</v>
      </c>
      <c r="I31" s="75">
        <v>0</v>
      </c>
    </row>
    <row r="32" spans="1:9" ht="28.5" customHeight="1">
      <c r="A32" s="204" t="s">
        <v>40</v>
      </c>
      <c r="B32" s="204"/>
      <c r="C32" s="77">
        <v>3202</v>
      </c>
      <c r="D32" s="78">
        <v>2151</v>
      </c>
      <c r="E32" s="78">
        <v>2265</v>
      </c>
      <c r="F32" s="35">
        <f>E32/(D32+C32)</f>
        <v>0.42312721838221556</v>
      </c>
      <c r="G32" s="81">
        <v>3167</v>
      </c>
      <c r="H32" s="78">
        <v>3088</v>
      </c>
      <c r="I32" s="78">
        <v>6</v>
      </c>
    </row>
    <row r="33" spans="3:11">
      <c r="C33" s="9"/>
      <c r="D33" s="9"/>
      <c r="E33" s="9"/>
      <c r="F33" s="9"/>
    </row>
    <row r="34" spans="3:11" ht="12.75" customHeight="1">
      <c r="C34" s="211"/>
      <c r="D34" s="211"/>
      <c r="E34" s="211"/>
      <c r="F34" s="211"/>
      <c r="G34" s="211"/>
      <c r="H34" s="211"/>
      <c r="I34" s="211"/>
      <c r="J34" s="19"/>
      <c r="K34" s="19"/>
    </row>
    <row r="35" spans="3:11">
      <c r="C35" s="211"/>
      <c r="D35" s="211"/>
      <c r="E35" s="211"/>
      <c r="F35" s="211"/>
      <c r="G35" s="211"/>
      <c r="H35" s="211"/>
      <c r="I35" s="211"/>
      <c r="J35" s="19"/>
      <c r="K35" s="19"/>
    </row>
    <row r="36" spans="3:11">
      <c r="C36" s="211"/>
      <c r="D36" s="211"/>
      <c r="E36" s="211"/>
      <c r="F36" s="211"/>
      <c r="G36" s="211"/>
      <c r="H36" s="211"/>
      <c r="I36" s="211"/>
      <c r="J36" s="19"/>
      <c r="K36" s="19"/>
    </row>
    <row r="37" spans="3:11">
      <c r="C37" s="211"/>
      <c r="D37" s="211"/>
      <c r="E37" s="211"/>
      <c r="F37" s="211"/>
      <c r="G37" s="211"/>
      <c r="H37" s="211"/>
      <c r="I37" s="211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AA29" sqref="AA29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1"/>
      <c r="C1" s="221"/>
      <c r="D1" s="221"/>
      <c r="E1" s="221"/>
      <c r="F1" s="221"/>
      <c r="G1" s="221"/>
      <c r="H1" s="221"/>
      <c r="I1" s="221"/>
      <c r="R1" s="242"/>
      <c r="S1" s="242"/>
      <c r="T1" s="242"/>
      <c r="U1" s="242"/>
      <c r="V1" s="242"/>
    </row>
    <row r="2" spans="1:23" ht="25.5" customHeight="1">
      <c r="A2" s="256" t="s">
        <v>72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</row>
    <row r="3" spans="1:23" ht="15.75" customHeight="1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</row>
    <row r="4" spans="1:23" ht="28.5" customHeight="1" thickBot="1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</row>
    <row r="5" spans="1:23" ht="20.25" customHeight="1">
      <c r="A5" s="272" t="s">
        <v>26</v>
      </c>
      <c r="B5" s="233" t="s">
        <v>41</v>
      </c>
      <c r="C5" s="236" t="s">
        <v>61</v>
      </c>
      <c r="D5" s="237"/>
      <c r="E5" s="237"/>
      <c r="F5" s="237"/>
      <c r="G5" s="238"/>
      <c r="H5" s="246" t="s">
        <v>0</v>
      </c>
      <c r="I5" s="247"/>
      <c r="J5" s="250" t="s">
        <v>57</v>
      </c>
      <c r="K5" s="251"/>
      <c r="L5" s="251"/>
      <c r="M5" s="251"/>
      <c r="N5" s="251"/>
      <c r="O5" s="251"/>
      <c r="P5" s="251"/>
      <c r="Q5" s="251"/>
      <c r="R5" s="251"/>
      <c r="S5" s="251"/>
      <c r="T5" s="252"/>
      <c r="U5" s="267" t="s">
        <v>55</v>
      </c>
      <c r="V5" s="268"/>
    </row>
    <row r="6" spans="1:23" ht="93.75" customHeight="1">
      <c r="A6" s="273"/>
      <c r="B6" s="234"/>
      <c r="C6" s="239"/>
      <c r="D6" s="240"/>
      <c r="E6" s="240"/>
      <c r="F6" s="240"/>
      <c r="G6" s="241"/>
      <c r="H6" s="248"/>
      <c r="I6" s="249"/>
      <c r="J6" s="276" t="s">
        <v>81</v>
      </c>
      <c r="K6" s="277"/>
      <c r="L6" s="277"/>
      <c r="M6" s="277"/>
      <c r="N6" s="277"/>
      <c r="O6" s="277"/>
      <c r="P6" s="275"/>
      <c r="Q6" s="222" t="s">
        <v>54</v>
      </c>
      <c r="R6" s="275"/>
      <c r="S6" s="222" t="s">
        <v>0</v>
      </c>
      <c r="T6" s="223"/>
      <c r="U6" s="269"/>
      <c r="V6" s="270"/>
      <c r="W6" t="s">
        <v>58</v>
      </c>
    </row>
    <row r="7" spans="1:23" ht="15.75" customHeight="1">
      <c r="A7" s="273"/>
      <c r="B7" s="234"/>
      <c r="C7" s="227">
        <v>2023</v>
      </c>
      <c r="D7" s="243" t="s">
        <v>1</v>
      </c>
      <c r="E7" s="243">
        <v>2024</v>
      </c>
      <c r="F7" s="224" t="s">
        <v>1</v>
      </c>
      <c r="G7" s="243" t="s">
        <v>38</v>
      </c>
      <c r="H7" s="224" t="s">
        <v>37</v>
      </c>
      <c r="I7" s="262" t="s">
        <v>1</v>
      </c>
      <c r="J7" s="227">
        <v>2023</v>
      </c>
      <c r="K7" s="243" t="s">
        <v>1</v>
      </c>
      <c r="L7" s="243">
        <v>2024</v>
      </c>
      <c r="M7" s="243" t="s">
        <v>1</v>
      </c>
      <c r="N7" s="258" t="s">
        <v>35</v>
      </c>
      <c r="O7" s="271"/>
      <c r="P7" s="259"/>
      <c r="Q7" s="243">
        <v>2023</v>
      </c>
      <c r="R7" s="243">
        <v>2024</v>
      </c>
      <c r="S7" s="224" t="s">
        <v>37</v>
      </c>
      <c r="T7" s="230" t="s">
        <v>1</v>
      </c>
      <c r="U7" s="253" t="s">
        <v>83</v>
      </c>
      <c r="V7" s="278" t="s">
        <v>28</v>
      </c>
    </row>
    <row r="8" spans="1:23" ht="18" customHeight="1">
      <c r="A8" s="273"/>
      <c r="B8" s="234"/>
      <c r="C8" s="228"/>
      <c r="D8" s="244"/>
      <c r="E8" s="244"/>
      <c r="F8" s="225"/>
      <c r="G8" s="244"/>
      <c r="H8" s="225"/>
      <c r="I8" s="263"/>
      <c r="J8" s="228"/>
      <c r="K8" s="244"/>
      <c r="L8" s="244"/>
      <c r="M8" s="244"/>
      <c r="N8" s="265" t="s">
        <v>29</v>
      </c>
      <c r="O8" s="258" t="s">
        <v>36</v>
      </c>
      <c r="P8" s="259"/>
      <c r="Q8" s="244"/>
      <c r="R8" s="244"/>
      <c r="S8" s="225"/>
      <c r="T8" s="231"/>
      <c r="U8" s="254"/>
      <c r="V8" s="279"/>
    </row>
    <row r="9" spans="1:23" ht="30.75" customHeight="1">
      <c r="A9" s="273"/>
      <c r="B9" s="234"/>
      <c r="C9" s="229"/>
      <c r="D9" s="245"/>
      <c r="E9" s="245"/>
      <c r="F9" s="226"/>
      <c r="G9" s="245"/>
      <c r="H9" s="226"/>
      <c r="I9" s="264"/>
      <c r="J9" s="229"/>
      <c r="K9" s="245"/>
      <c r="L9" s="245"/>
      <c r="M9" s="245"/>
      <c r="N9" s="266"/>
      <c r="O9" s="17" t="s">
        <v>30</v>
      </c>
      <c r="P9" s="17" t="s">
        <v>31</v>
      </c>
      <c r="Q9" s="245"/>
      <c r="R9" s="245"/>
      <c r="S9" s="226"/>
      <c r="T9" s="232"/>
      <c r="U9" s="255"/>
      <c r="V9" s="280"/>
    </row>
    <row r="10" spans="1:23" ht="15" customHeight="1" thickBot="1">
      <c r="A10" s="274"/>
      <c r="B10" s="235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14</v>
      </c>
      <c r="D11" s="15">
        <v>2.4179620034542316E-2</v>
      </c>
      <c r="E11" s="16">
        <v>9</v>
      </c>
      <c r="F11" s="15">
        <v>1.6042780748663103E-2</v>
      </c>
      <c r="G11" s="16">
        <v>0</v>
      </c>
      <c r="H11" s="16">
        <v>-5</v>
      </c>
      <c r="I11" s="98">
        <v>-0.35714285714285715</v>
      </c>
      <c r="J11" s="102">
        <v>28</v>
      </c>
      <c r="K11" s="13">
        <v>7.7241379310344829E-3</v>
      </c>
      <c r="L11" s="14">
        <v>24</v>
      </c>
      <c r="M11" s="13">
        <v>6.8473609129814554E-3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-4</v>
      </c>
      <c r="T11" s="103">
        <v>-0.14285714285714285</v>
      </c>
      <c r="U11" s="83">
        <v>33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24</v>
      </c>
      <c r="D12" s="15">
        <v>4.4198895027624308E-2</v>
      </c>
      <c r="E12" s="16">
        <v>12</v>
      </c>
      <c r="F12" s="15">
        <v>2.4096385542168676E-2</v>
      </c>
      <c r="G12" s="16">
        <v>0</v>
      </c>
      <c r="H12" s="16">
        <v>-12</v>
      </c>
      <c r="I12" s="98">
        <v>-0.5</v>
      </c>
      <c r="J12" s="102">
        <v>13</v>
      </c>
      <c r="K12" s="13">
        <v>5.5389859394972306E-3</v>
      </c>
      <c r="L12" s="14">
        <v>7</v>
      </c>
      <c r="M12" s="13">
        <v>3.3734939759036144E-3</v>
      </c>
      <c r="N12" s="14">
        <v>0</v>
      </c>
      <c r="O12" s="14">
        <v>0</v>
      </c>
      <c r="P12" s="14">
        <v>1</v>
      </c>
      <c r="Q12" s="14">
        <v>0</v>
      </c>
      <c r="R12" s="14">
        <v>1</v>
      </c>
      <c r="S12" s="12">
        <v>-6</v>
      </c>
      <c r="T12" s="103">
        <v>-0.46153846153846156</v>
      </c>
      <c r="U12" s="83">
        <v>19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44</v>
      </c>
      <c r="D13" s="15">
        <v>3.081232492997199E-2</v>
      </c>
      <c r="E13" s="16">
        <v>41</v>
      </c>
      <c r="F13" s="15">
        <v>2.6147959183673471E-2</v>
      </c>
      <c r="G13" s="16">
        <v>0</v>
      </c>
      <c r="H13" s="16">
        <v>-3</v>
      </c>
      <c r="I13" s="98">
        <v>-6.8181818181818177E-2</v>
      </c>
      <c r="J13" s="102">
        <v>58</v>
      </c>
      <c r="K13" s="13">
        <v>5.5396370582617002E-3</v>
      </c>
      <c r="L13" s="14">
        <v>64</v>
      </c>
      <c r="M13" s="13">
        <v>5.7657657657657659E-3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6</v>
      </c>
      <c r="T13" s="103">
        <v>0.10344827586206896</v>
      </c>
      <c r="U13" s="83">
        <v>105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12</v>
      </c>
      <c r="D14" s="15">
        <v>1.9966722129783693E-2</v>
      </c>
      <c r="E14" s="16">
        <v>9</v>
      </c>
      <c r="F14" s="15">
        <v>1.6666666666666666E-2</v>
      </c>
      <c r="G14" s="16">
        <v>0</v>
      </c>
      <c r="H14" s="16">
        <v>-3</v>
      </c>
      <c r="I14" s="98">
        <v>-0.25</v>
      </c>
      <c r="J14" s="102">
        <v>3</v>
      </c>
      <c r="K14" s="13">
        <v>8.9259149062778935E-4</v>
      </c>
      <c r="L14" s="14">
        <v>1</v>
      </c>
      <c r="M14" s="13">
        <v>3.834355828220859E-4</v>
      </c>
      <c r="N14" s="14">
        <v>0</v>
      </c>
      <c r="O14" s="14">
        <v>0</v>
      </c>
      <c r="P14" s="14">
        <v>1</v>
      </c>
      <c r="Q14" s="14">
        <v>0</v>
      </c>
      <c r="R14" s="14">
        <v>1</v>
      </c>
      <c r="S14" s="12">
        <v>-2</v>
      </c>
      <c r="T14" s="103">
        <v>-0.66666666666666663</v>
      </c>
      <c r="U14" s="83">
        <v>10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23</v>
      </c>
      <c r="D15" s="15">
        <v>3.6334913112164295E-2</v>
      </c>
      <c r="E15" s="16">
        <v>22</v>
      </c>
      <c r="F15" s="15">
        <v>3.2069970845481049E-2</v>
      </c>
      <c r="G15" s="16">
        <v>0</v>
      </c>
      <c r="H15" s="16">
        <v>-1</v>
      </c>
      <c r="I15" s="98">
        <v>-4.3478260869565216E-2</v>
      </c>
      <c r="J15" s="102">
        <v>35</v>
      </c>
      <c r="K15" s="13">
        <v>0.01</v>
      </c>
      <c r="L15" s="14">
        <v>35</v>
      </c>
      <c r="M15" s="13">
        <v>1.0221962616822429E-2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0</v>
      </c>
      <c r="T15" s="103">
        <v>0</v>
      </c>
      <c r="U15" s="83">
        <v>57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13</v>
      </c>
      <c r="D16" s="15">
        <v>2.2413793103448276E-2</v>
      </c>
      <c r="E16" s="16">
        <v>14</v>
      </c>
      <c r="F16" s="15">
        <v>2.2875816993464051E-2</v>
      </c>
      <c r="G16" s="16">
        <v>0</v>
      </c>
      <c r="H16" s="16">
        <v>1</v>
      </c>
      <c r="I16" s="98">
        <v>7.6923076923076927E-2</v>
      </c>
      <c r="J16" s="102">
        <v>19</v>
      </c>
      <c r="K16" s="13">
        <v>5.8461538461538464E-3</v>
      </c>
      <c r="L16" s="14">
        <v>7</v>
      </c>
      <c r="M16" s="13">
        <v>2.0655060489820007E-3</v>
      </c>
      <c r="N16" s="14">
        <v>1</v>
      </c>
      <c r="O16" s="14">
        <v>1</v>
      </c>
      <c r="P16" s="14">
        <v>0</v>
      </c>
      <c r="Q16" s="14">
        <v>0</v>
      </c>
      <c r="R16" s="14">
        <v>1</v>
      </c>
      <c r="S16" s="12">
        <v>-12</v>
      </c>
      <c r="T16" s="103">
        <v>-0.63157894736842102</v>
      </c>
      <c r="U16" s="83">
        <v>21</v>
      </c>
      <c r="V16" s="10">
        <v>1</v>
      </c>
    </row>
    <row r="17" spans="1:23" ht="21" customHeight="1">
      <c r="A17" s="25">
        <v>7</v>
      </c>
      <c r="B17" s="26" t="s">
        <v>6</v>
      </c>
      <c r="C17" s="97">
        <v>15</v>
      </c>
      <c r="D17" s="15">
        <v>2.9239766081871343E-2</v>
      </c>
      <c r="E17" s="16">
        <v>9</v>
      </c>
      <c r="F17" s="15">
        <v>2.1176470588235293E-2</v>
      </c>
      <c r="G17" s="16">
        <v>0</v>
      </c>
      <c r="H17" s="16">
        <v>-6</v>
      </c>
      <c r="I17" s="98">
        <v>-0.4</v>
      </c>
      <c r="J17" s="102">
        <v>22</v>
      </c>
      <c r="K17" s="13">
        <v>5.8448459086078638E-3</v>
      </c>
      <c r="L17" s="14">
        <v>15</v>
      </c>
      <c r="M17" s="13">
        <v>5.095108695652174E-3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-7</v>
      </c>
      <c r="T17" s="103">
        <v>-0.31818181818181818</v>
      </c>
      <c r="U17" s="83">
        <v>24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17</v>
      </c>
      <c r="D18" s="15">
        <v>2.9360967184801381E-2</v>
      </c>
      <c r="E18" s="16">
        <v>22</v>
      </c>
      <c r="F18" s="15">
        <v>3.5369774919614148E-2</v>
      </c>
      <c r="G18" s="16">
        <v>0</v>
      </c>
      <c r="H18" s="16">
        <v>5</v>
      </c>
      <c r="I18" s="98">
        <v>0.29411764705882354</v>
      </c>
      <c r="J18" s="102">
        <v>11</v>
      </c>
      <c r="K18" s="13">
        <v>7.6601671309192198E-3</v>
      </c>
      <c r="L18" s="14">
        <v>4</v>
      </c>
      <c r="M18" s="13">
        <v>2.5990903183885639E-3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-7</v>
      </c>
      <c r="T18" s="103">
        <v>-0.63636363636363635</v>
      </c>
      <c r="U18" s="83">
        <v>26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26</v>
      </c>
      <c r="D19" s="15">
        <v>1.059926620464737E-2</v>
      </c>
      <c r="E19" s="16">
        <v>9</v>
      </c>
      <c r="F19" s="15">
        <v>3.9284155390659102E-3</v>
      </c>
      <c r="G19" s="16">
        <v>0</v>
      </c>
      <c r="H19" s="16">
        <v>-17</v>
      </c>
      <c r="I19" s="98">
        <v>-0.65384615384615385</v>
      </c>
      <c r="J19" s="102">
        <v>43</v>
      </c>
      <c r="K19" s="13">
        <v>3.4532605203983296E-3</v>
      </c>
      <c r="L19" s="14">
        <v>36</v>
      </c>
      <c r="M19" s="13">
        <v>2.7139087825103657E-3</v>
      </c>
      <c r="N19" s="14">
        <v>0</v>
      </c>
      <c r="O19" s="14">
        <v>0</v>
      </c>
      <c r="P19" s="14">
        <v>0</v>
      </c>
      <c r="Q19" s="14">
        <v>1</v>
      </c>
      <c r="R19" s="14">
        <v>0</v>
      </c>
      <c r="S19" s="12">
        <v>-7</v>
      </c>
      <c r="T19" s="103">
        <v>-0.16279069767441862</v>
      </c>
      <c r="U19" s="83">
        <v>45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19</v>
      </c>
      <c r="D20" s="15">
        <v>6.3333333333333339E-2</v>
      </c>
      <c r="E20" s="16">
        <v>5</v>
      </c>
      <c r="F20" s="15">
        <v>1.7482517482517484E-2</v>
      </c>
      <c r="G20" s="16">
        <v>0</v>
      </c>
      <c r="H20" s="16">
        <v>-14</v>
      </c>
      <c r="I20" s="98">
        <v>-0.73684210526315785</v>
      </c>
      <c r="J20" s="102">
        <v>16</v>
      </c>
      <c r="K20" s="13">
        <v>5.5944055944055944E-3</v>
      </c>
      <c r="L20" s="14">
        <v>19</v>
      </c>
      <c r="M20" s="13">
        <v>6.657323055360897E-3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3</v>
      </c>
      <c r="T20" s="103">
        <v>0.1875</v>
      </c>
      <c r="U20" s="83">
        <v>24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1.1363636363636364E-2</v>
      </c>
      <c r="E21" s="16">
        <v>0</v>
      </c>
      <c r="F21" s="15">
        <v>0</v>
      </c>
      <c r="G21" s="16">
        <v>0</v>
      </c>
      <c r="H21" s="16">
        <v>-1</v>
      </c>
      <c r="I21" s="98">
        <v>-1</v>
      </c>
      <c r="J21" s="102">
        <v>3</v>
      </c>
      <c r="K21" s="13">
        <v>2.5728987993138938E-3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-3</v>
      </c>
      <c r="T21" s="103">
        <v>-1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53</v>
      </c>
      <c r="D22" s="15">
        <v>5.2999999999999999E-2</v>
      </c>
      <c r="E22" s="16">
        <v>31</v>
      </c>
      <c r="F22" s="15">
        <v>3.0243902439024389E-2</v>
      </c>
      <c r="G22" s="16">
        <v>0</v>
      </c>
      <c r="H22" s="16">
        <v>-22</v>
      </c>
      <c r="I22" s="98">
        <v>-0.41509433962264153</v>
      </c>
      <c r="J22" s="102">
        <v>21</v>
      </c>
      <c r="K22" s="13">
        <v>5.5118110236220472E-3</v>
      </c>
      <c r="L22" s="14">
        <v>27</v>
      </c>
      <c r="M22" s="13">
        <v>6.7754077791718943E-3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6</v>
      </c>
      <c r="T22" s="103">
        <v>0.2857142857142857</v>
      </c>
      <c r="U22" s="83">
        <v>58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12</v>
      </c>
      <c r="D23" s="15">
        <v>2.564102564102564E-2</v>
      </c>
      <c r="E23" s="16">
        <v>11</v>
      </c>
      <c r="F23" s="15">
        <v>2.6763990267639901E-2</v>
      </c>
      <c r="G23" s="16">
        <v>0</v>
      </c>
      <c r="H23" s="16">
        <v>-1</v>
      </c>
      <c r="I23" s="98">
        <v>-8.3333333333333329E-2</v>
      </c>
      <c r="J23" s="102">
        <v>8</v>
      </c>
      <c r="K23" s="13">
        <v>2.7595722662987236E-3</v>
      </c>
      <c r="L23" s="14">
        <v>6</v>
      </c>
      <c r="M23" s="13">
        <v>1.984126984126984E-3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-2</v>
      </c>
      <c r="T23" s="103">
        <v>-0.25</v>
      </c>
      <c r="U23" s="83">
        <v>17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24</v>
      </c>
      <c r="D24" s="15">
        <v>2.2770398481973434E-2</v>
      </c>
      <c r="E24" s="16">
        <v>28</v>
      </c>
      <c r="F24" s="15">
        <v>2.6490066225165563E-2</v>
      </c>
      <c r="G24" s="16">
        <v>0</v>
      </c>
      <c r="H24" s="16">
        <v>4</v>
      </c>
      <c r="I24" s="98">
        <v>0.16666666666666666</v>
      </c>
      <c r="J24" s="102">
        <v>32</v>
      </c>
      <c r="K24" s="13">
        <v>4.8654401702904063E-3</v>
      </c>
      <c r="L24" s="14">
        <v>39</v>
      </c>
      <c r="M24" s="13">
        <v>5.8052991961893424E-3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7</v>
      </c>
      <c r="T24" s="103">
        <v>0.21875</v>
      </c>
      <c r="U24" s="83">
        <v>67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16</v>
      </c>
      <c r="D25" s="15">
        <v>2.6315789473684209E-2</v>
      </c>
      <c r="E25" s="16">
        <v>11</v>
      </c>
      <c r="F25" s="15">
        <v>1.8867924528301886E-2</v>
      </c>
      <c r="G25" s="16">
        <v>0</v>
      </c>
      <c r="H25" s="16">
        <v>-5</v>
      </c>
      <c r="I25" s="98">
        <v>-0.3125</v>
      </c>
      <c r="J25" s="102">
        <v>26</v>
      </c>
      <c r="K25" s="13">
        <v>5.804867157847734E-3</v>
      </c>
      <c r="L25" s="14">
        <v>15</v>
      </c>
      <c r="M25" s="13">
        <v>3.182011030971574E-3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-11</v>
      </c>
      <c r="T25" s="103">
        <v>-0.42307692307692307</v>
      </c>
      <c r="U25" s="83">
        <v>26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2</v>
      </c>
      <c r="D26" s="15">
        <v>3.838771593090211E-3</v>
      </c>
      <c r="E26" s="16">
        <v>11</v>
      </c>
      <c r="F26" s="15">
        <v>2.1568627450980392E-2</v>
      </c>
      <c r="G26" s="16">
        <v>0</v>
      </c>
      <c r="H26" s="16">
        <v>9</v>
      </c>
      <c r="I26" s="98">
        <v>4.5</v>
      </c>
      <c r="J26" s="102">
        <v>20</v>
      </c>
      <c r="K26" s="13">
        <v>7.5103266992114157E-3</v>
      </c>
      <c r="L26" s="14">
        <v>11</v>
      </c>
      <c r="M26" s="13">
        <v>4.1029466616933977E-3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-9</v>
      </c>
      <c r="T26" s="103">
        <v>-0.45</v>
      </c>
      <c r="U26" s="83">
        <v>22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25</v>
      </c>
      <c r="D27" s="15">
        <v>3.8819875776397512E-2</v>
      </c>
      <c r="E27" s="16">
        <v>43</v>
      </c>
      <c r="F27" s="15">
        <v>6.2865497076023388E-2</v>
      </c>
      <c r="G27" s="16">
        <v>0</v>
      </c>
      <c r="H27" s="16">
        <v>18</v>
      </c>
      <c r="I27" s="98">
        <v>0.72</v>
      </c>
      <c r="J27" s="102">
        <v>15</v>
      </c>
      <c r="K27" s="13">
        <v>8.0645161290322578E-3</v>
      </c>
      <c r="L27" s="14">
        <v>5</v>
      </c>
      <c r="M27" s="13">
        <v>2.5720164609053498E-3</v>
      </c>
      <c r="N27" s="14">
        <v>0</v>
      </c>
      <c r="O27" s="14">
        <v>0</v>
      </c>
      <c r="P27" s="14">
        <v>0</v>
      </c>
      <c r="Q27" s="14">
        <v>1</v>
      </c>
      <c r="R27" s="14">
        <v>0</v>
      </c>
      <c r="S27" s="12">
        <v>-10</v>
      </c>
      <c r="T27" s="103">
        <v>-0.66666666666666663</v>
      </c>
      <c r="U27" s="83">
        <v>48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9</v>
      </c>
      <c r="D28" s="15">
        <v>2.4725274725274724E-2</v>
      </c>
      <c r="E28" s="16">
        <v>8</v>
      </c>
      <c r="F28" s="15">
        <v>2.3668639053254437E-2</v>
      </c>
      <c r="G28" s="16">
        <v>0</v>
      </c>
      <c r="H28" s="16">
        <v>-1</v>
      </c>
      <c r="I28" s="98">
        <v>-0.1111111111111111</v>
      </c>
      <c r="J28" s="102">
        <v>10</v>
      </c>
      <c r="K28" s="13">
        <v>6.510416666666667E-3</v>
      </c>
      <c r="L28" s="14">
        <v>14</v>
      </c>
      <c r="M28" s="13">
        <v>8.5679314565483469E-3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4</v>
      </c>
      <c r="T28" s="103">
        <v>0.4</v>
      </c>
      <c r="U28" s="83">
        <v>22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25</v>
      </c>
      <c r="D29" s="15">
        <v>2.1795989537925022E-2</v>
      </c>
      <c r="E29" s="16">
        <v>45</v>
      </c>
      <c r="F29" s="15">
        <v>3.3607169529499624E-2</v>
      </c>
      <c r="G29" s="16">
        <v>2</v>
      </c>
      <c r="H29" s="16">
        <v>20</v>
      </c>
      <c r="I29" s="98">
        <v>0.8</v>
      </c>
      <c r="J29" s="102">
        <v>23</v>
      </c>
      <c r="K29" s="13">
        <v>3.1275496328528694E-3</v>
      </c>
      <c r="L29" s="14">
        <v>19</v>
      </c>
      <c r="M29" s="13">
        <v>2.7448714244438024E-3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-4</v>
      </c>
      <c r="T29" s="103">
        <v>-0.17391304347826086</v>
      </c>
      <c r="U29" s="83">
        <v>64</v>
      </c>
      <c r="V29" s="10">
        <v>2</v>
      </c>
    </row>
    <row r="30" spans="1:23" ht="21" customHeight="1">
      <c r="A30" s="25">
        <v>20</v>
      </c>
      <c r="B30" s="26" t="s">
        <v>15</v>
      </c>
      <c r="C30" s="97">
        <v>1</v>
      </c>
      <c r="D30" s="15">
        <v>4.3103448275862068E-3</v>
      </c>
      <c r="E30" s="16">
        <v>2</v>
      </c>
      <c r="F30" s="15">
        <v>7.4906367041198503E-3</v>
      </c>
      <c r="G30" s="16">
        <v>0</v>
      </c>
      <c r="H30" s="16">
        <v>1</v>
      </c>
      <c r="I30" s="98">
        <v>1</v>
      </c>
      <c r="J30" s="102">
        <v>0</v>
      </c>
      <c r="K30" s="13">
        <v>0</v>
      </c>
      <c r="L30" s="14">
        <v>2</v>
      </c>
      <c r="M30" s="13">
        <v>1.8832391713747645E-3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2</v>
      </c>
      <c r="T30" s="103" t="e">
        <v>#DIV/0!</v>
      </c>
      <c r="U30" s="83">
        <v>4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23</v>
      </c>
      <c r="D31" s="15">
        <v>3.7766830870279149E-2</v>
      </c>
      <c r="E31" s="16">
        <v>18</v>
      </c>
      <c r="F31" s="15">
        <v>2.8938906752411574E-2</v>
      </c>
      <c r="G31" s="16">
        <v>0</v>
      </c>
      <c r="H31" s="16">
        <v>-5</v>
      </c>
      <c r="I31" s="98">
        <v>-0.21739130434782608</v>
      </c>
      <c r="J31" s="102">
        <v>14</v>
      </c>
      <c r="K31" s="13">
        <v>5.7995028997514502E-3</v>
      </c>
      <c r="L31" s="14">
        <v>22</v>
      </c>
      <c r="M31" s="13">
        <v>9.9547511312217188E-3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8</v>
      </c>
      <c r="T31" s="103">
        <v>0.5714285714285714</v>
      </c>
      <c r="U31" s="83">
        <v>40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15</v>
      </c>
      <c r="D32" s="15">
        <v>3.0181086519114688E-2</v>
      </c>
      <c r="E32" s="16">
        <v>16</v>
      </c>
      <c r="F32" s="15">
        <v>3.1372549019607843E-2</v>
      </c>
      <c r="G32" s="16">
        <v>0</v>
      </c>
      <c r="H32" s="16">
        <v>1</v>
      </c>
      <c r="I32" s="98">
        <v>6.6666666666666666E-2</v>
      </c>
      <c r="J32" s="102">
        <v>44</v>
      </c>
      <c r="K32" s="13">
        <v>1.3165769000598444E-2</v>
      </c>
      <c r="L32" s="14">
        <v>43</v>
      </c>
      <c r="M32" s="13">
        <v>1.2755858795609611E-2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-1</v>
      </c>
      <c r="T32" s="103">
        <v>-2.2727272727272728E-2</v>
      </c>
      <c r="U32" s="83">
        <v>59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12</v>
      </c>
      <c r="D33" s="15">
        <v>2.7777777777777776E-2</v>
      </c>
      <c r="E33" s="16">
        <v>13</v>
      </c>
      <c r="F33" s="15">
        <v>2.9953917050691243E-2</v>
      </c>
      <c r="G33" s="16">
        <v>0</v>
      </c>
      <c r="H33" s="16">
        <v>1</v>
      </c>
      <c r="I33" s="98">
        <v>8.3333333333333329E-2</v>
      </c>
      <c r="J33" s="102">
        <v>9</v>
      </c>
      <c r="K33" s="13">
        <v>6.2937062937062941E-3</v>
      </c>
      <c r="L33" s="14">
        <v>6</v>
      </c>
      <c r="M33" s="13">
        <v>4.3383947939262474E-3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-3</v>
      </c>
      <c r="T33" s="103">
        <v>-0.33333333333333331</v>
      </c>
      <c r="U33" s="83">
        <v>19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19</v>
      </c>
      <c r="D34" s="87">
        <v>4.0948275862068964E-2</v>
      </c>
      <c r="E34" s="85">
        <v>31</v>
      </c>
      <c r="F34" s="87">
        <v>6.6954643628509725E-2</v>
      </c>
      <c r="G34" s="85">
        <v>1</v>
      </c>
      <c r="H34" s="85">
        <v>12</v>
      </c>
      <c r="I34" s="100">
        <v>0.63157894736842102</v>
      </c>
      <c r="J34" s="104">
        <v>40</v>
      </c>
      <c r="K34" s="92">
        <v>1.6293279022403257E-2</v>
      </c>
      <c r="L34" s="90">
        <v>55</v>
      </c>
      <c r="M34" s="92">
        <v>2.1459227467811159E-2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15</v>
      </c>
      <c r="T34" s="105">
        <v>0.375</v>
      </c>
      <c r="U34" s="84">
        <v>86</v>
      </c>
      <c r="V34" s="82">
        <v>1</v>
      </c>
    </row>
    <row r="35" spans="1:22" ht="20.25" thickBot="1">
      <c r="A35" s="260" t="s">
        <v>40</v>
      </c>
      <c r="B35" s="261"/>
      <c r="C35" s="86">
        <v>444</v>
      </c>
      <c r="D35" s="88">
        <v>2.717757238171023E-2</v>
      </c>
      <c r="E35" s="86">
        <v>420</v>
      </c>
      <c r="F35" s="88">
        <v>2.5608194622279128E-2</v>
      </c>
      <c r="G35" s="86">
        <v>3</v>
      </c>
      <c r="H35" s="86">
        <v>-24</v>
      </c>
      <c r="I35" s="89">
        <v>-5.4054054054054057E-2</v>
      </c>
      <c r="J35" s="91">
        <v>513</v>
      </c>
      <c r="K35" s="93">
        <v>5.9633134168739681E-3</v>
      </c>
      <c r="L35" s="91">
        <v>476</v>
      </c>
      <c r="M35" s="93">
        <v>5.6446926844308468E-3</v>
      </c>
      <c r="N35" s="91">
        <v>1</v>
      </c>
      <c r="O35" s="91">
        <v>1</v>
      </c>
      <c r="P35" s="91">
        <v>2</v>
      </c>
      <c r="Q35" s="91">
        <v>2</v>
      </c>
      <c r="R35" s="91">
        <v>3</v>
      </c>
      <c r="S35" s="91">
        <v>-37</v>
      </c>
      <c r="T35" s="93">
        <v>-7.2124756335282647E-2</v>
      </c>
      <c r="U35" s="101">
        <v>896</v>
      </c>
      <c r="V35" s="95">
        <v>4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view="pageBreakPreview" zoomScaleSheetLayoutView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T15" sqref="T15"/>
    </sheetView>
  </sheetViews>
  <sheetFormatPr defaultRowHeight="12.75"/>
  <cols>
    <col min="1" max="1" width="4.85546875" style="117" customWidth="1"/>
    <col min="2" max="2" width="22.5703125" style="117" customWidth="1"/>
    <col min="3" max="3" width="10.5703125" style="117" customWidth="1"/>
    <col min="4" max="4" width="9" style="117" customWidth="1"/>
    <col min="5" max="5" width="8.5703125" style="117" customWidth="1"/>
    <col min="6" max="6" width="9" style="117" customWidth="1"/>
    <col min="7" max="7" width="9.28515625" style="117" customWidth="1"/>
    <col min="8" max="8" width="9" style="117" customWidth="1"/>
    <col min="9" max="9" width="10.5703125" style="117" customWidth="1"/>
    <col min="10" max="10" width="9" style="117" customWidth="1"/>
    <col min="11" max="11" width="9.5703125" style="117" customWidth="1"/>
    <col min="12" max="12" width="9" style="117" customWidth="1"/>
    <col min="13" max="14" width="10.5703125" style="117" customWidth="1"/>
    <col min="15" max="16384" width="9.140625" style="117"/>
  </cols>
  <sheetData>
    <row r="1" spans="1:25" ht="53.25" customHeight="1" thickBot="1">
      <c r="A1" s="284" t="s">
        <v>87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</row>
    <row r="2" spans="1:25" s="118" customFormat="1" ht="81.75" customHeight="1">
      <c r="A2" s="288" t="s">
        <v>44</v>
      </c>
      <c r="B2" s="289"/>
      <c r="C2" s="292" t="s">
        <v>62</v>
      </c>
      <c r="D2" s="293"/>
      <c r="E2" s="293"/>
      <c r="F2" s="294"/>
      <c r="G2" s="285" t="s">
        <v>63</v>
      </c>
      <c r="H2" s="286"/>
      <c r="I2" s="292" t="s">
        <v>64</v>
      </c>
      <c r="J2" s="293"/>
      <c r="K2" s="293"/>
      <c r="L2" s="294"/>
      <c r="M2" s="285" t="s">
        <v>63</v>
      </c>
      <c r="N2" s="286"/>
      <c r="O2" s="287" t="s">
        <v>65</v>
      </c>
      <c r="P2" s="286"/>
    </row>
    <row r="3" spans="1:25" ht="22.5" customHeight="1">
      <c r="A3" s="290"/>
      <c r="B3" s="291"/>
      <c r="C3" s="119">
        <v>2023</v>
      </c>
      <c r="D3" s="120" t="s">
        <v>1</v>
      </c>
      <c r="E3" s="121">
        <v>2024</v>
      </c>
      <c r="F3" s="122" t="s">
        <v>1</v>
      </c>
      <c r="G3" s="123" t="s">
        <v>37</v>
      </c>
      <c r="H3" s="124" t="s">
        <v>1</v>
      </c>
      <c r="I3" s="125">
        <v>2023</v>
      </c>
      <c r="J3" s="120" t="s">
        <v>1</v>
      </c>
      <c r="K3" s="121">
        <v>2024</v>
      </c>
      <c r="L3" s="122" t="s">
        <v>1</v>
      </c>
      <c r="M3" s="123" t="s">
        <v>37</v>
      </c>
      <c r="N3" s="126" t="s">
        <v>1</v>
      </c>
      <c r="O3" s="125">
        <v>2023</v>
      </c>
      <c r="P3" s="127">
        <v>2024</v>
      </c>
      <c r="Q3" s="118"/>
      <c r="R3" s="118"/>
      <c r="S3" s="118"/>
      <c r="T3" s="118"/>
      <c r="U3" s="118"/>
      <c r="V3" s="118"/>
      <c r="W3" s="118"/>
      <c r="X3" s="118"/>
      <c r="Y3" s="118"/>
    </row>
    <row r="4" spans="1:25" s="135" customFormat="1" ht="21" customHeight="1">
      <c r="A4" s="128">
        <v>1</v>
      </c>
      <c r="B4" s="129" t="s">
        <v>20</v>
      </c>
      <c r="C4" s="130">
        <v>81</v>
      </c>
      <c r="D4" s="131">
        <v>1.9732034104750305E-2</v>
      </c>
      <c r="E4" s="128">
        <v>63</v>
      </c>
      <c r="F4" s="131">
        <f>E4/Q4</f>
        <v>1.5517241379310345E-2</v>
      </c>
      <c r="G4" s="132">
        <f>E4-C4</f>
        <v>-18</v>
      </c>
      <c r="H4" s="133">
        <f>G4/C4</f>
        <v>-0.22222222222222221</v>
      </c>
      <c r="I4" s="130">
        <v>65</v>
      </c>
      <c r="J4" s="131">
        <v>1.5834348355663823E-2</v>
      </c>
      <c r="K4" s="132">
        <v>53</v>
      </c>
      <c r="L4" s="131">
        <f>K4/Q4</f>
        <v>1.3054187192118226E-2</v>
      </c>
      <c r="M4" s="132">
        <f>K4-I4</f>
        <v>-12</v>
      </c>
      <c r="N4" s="115">
        <f>M4/I4</f>
        <v>-0.18461538461538463</v>
      </c>
      <c r="O4" s="130">
        <v>2</v>
      </c>
      <c r="P4" s="134">
        <v>1</v>
      </c>
      <c r="Q4" s="162">
        <f>[1]Громад_Виправ!C8+[1]Громад_Виправ!M8+[1]Звільн_з_випр_УДЗ_і_Розш!C9+[1]Позб_права!C8+'[1]Пробаційний нагляд'!C9</f>
        <v>4060</v>
      </c>
      <c r="R4" s="136"/>
      <c r="S4" s="137"/>
      <c r="T4" s="137"/>
    </row>
    <row r="5" spans="1:25" s="135" customFormat="1" ht="21" customHeight="1">
      <c r="A5" s="128">
        <v>2</v>
      </c>
      <c r="B5" s="129" t="s">
        <v>2</v>
      </c>
      <c r="C5" s="130">
        <v>41</v>
      </c>
      <c r="D5" s="131">
        <v>1.4663805436337626E-2</v>
      </c>
      <c r="E5" s="128">
        <v>50</v>
      </c>
      <c r="F5" s="131">
        <f t="shared" ref="F5:F28" si="0">E5/Q5</f>
        <v>1.9786307874950535E-2</v>
      </c>
      <c r="G5" s="132">
        <f t="shared" ref="G5:G28" si="1">E5-C5</f>
        <v>9</v>
      </c>
      <c r="H5" s="133">
        <f t="shared" ref="H5:H27" si="2">G5/C5</f>
        <v>0.21951219512195122</v>
      </c>
      <c r="I5" s="130">
        <v>31</v>
      </c>
      <c r="J5" s="131">
        <v>1.1087267525035766E-2</v>
      </c>
      <c r="K5" s="132">
        <v>45</v>
      </c>
      <c r="L5" s="131">
        <f t="shared" ref="L5:L28" si="3">K5/Q5</f>
        <v>1.7807677087455481E-2</v>
      </c>
      <c r="M5" s="132">
        <f t="shared" ref="M5:M28" si="4">K5-I5</f>
        <v>14</v>
      </c>
      <c r="N5" s="115">
        <f t="shared" ref="N5:N27" si="5">M5/I5</f>
        <v>0.45161290322580644</v>
      </c>
      <c r="O5" s="130">
        <v>0</v>
      </c>
      <c r="P5" s="134">
        <v>1</v>
      </c>
      <c r="Q5" s="162">
        <f>[1]Громад_Виправ!C9+[1]Громад_Виправ!M9+[1]Звільн_з_випр_УДЗ_і_Розш!C10+[1]Позб_права!C9+'[1]Пробаційний нагляд'!C10</f>
        <v>2527</v>
      </c>
      <c r="R5" s="136"/>
      <c r="S5" s="137"/>
      <c r="T5" s="137"/>
    </row>
    <row r="6" spans="1:25" s="135" customFormat="1" ht="21" customHeight="1">
      <c r="A6" s="128">
        <v>3</v>
      </c>
      <c r="B6" s="129" t="s">
        <v>3</v>
      </c>
      <c r="C6" s="130">
        <v>246</v>
      </c>
      <c r="D6" s="131">
        <v>2.128580081335987E-2</v>
      </c>
      <c r="E6" s="128">
        <v>230</v>
      </c>
      <c r="F6" s="131">
        <f t="shared" si="0"/>
        <v>1.8491718925872327E-2</v>
      </c>
      <c r="G6" s="132">
        <f t="shared" si="1"/>
        <v>-16</v>
      </c>
      <c r="H6" s="133">
        <f t="shared" si="2"/>
        <v>-6.5040650406504072E-2</v>
      </c>
      <c r="I6" s="130">
        <v>174</v>
      </c>
      <c r="J6" s="131">
        <v>1.5055810331400882E-2</v>
      </c>
      <c r="K6" s="132">
        <v>163</v>
      </c>
      <c r="L6" s="131">
        <f t="shared" si="3"/>
        <v>1.3105000803987779E-2</v>
      </c>
      <c r="M6" s="132">
        <f t="shared" si="4"/>
        <v>-11</v>
      </c>
      <c r="N6" s="115">
        <f t="shared" si="5"/>
        <v>-6.3218390804597707E-2</v>
      </c>
      <c r="O6" s="130">
        <v>4</v>
      </c>
      <c r="P6" s="134">
        <v>1</v>
      </c>
      <c r="Q6" s="162">
        <f>[1]Громад_Виправ!C10+[1]Громад_Виправ!M10+[1]Звільн_з_випр_УДЗ_і_Розш!C11+[1]Позб_права!C10+'[1]Пробаційний нагляд'!C11</f>
        <v>12438</v>
      </c>
      <c r="R6" s="136"/>
      <c r="S6" s="137"/>
      <c r="T6" s="137"/>
    </row>
    <row r="7" spans="1:25" s="135" customFormat="1" ht="21" customHeight="1">
      <c r="A7" s="128">
        <v>4</v>
      </c>
      <c r="B7" s="129" t="s">
        <v>21</v>
      </c>
      <c r="C7" s="130">
        <v>57</v>
      </c>
      <c r="D7" s="131">
        <v>1.5007898894154818E-2</v>
      </c>
      <c r="E7" s="128">
        <v>49</v>
      </c>
      <c r="F7" s="131">
        <f t="shared" si="0"/>
        <v>1.5476942514213519E-2</v>
      </c>
      <c r="G7" s="132">
        <f t="shared" si="1"/>
        <v>-8</v>
      </c>
      <c r="H7" s="133">
        <f t="shared" si="2"/>
        <v>-0.14035087719298245</v>
      </c>
      <c r="I7" s="130">
        <v>42</v>
      </c>
      <c r="J7" s="131">
        <v>1.1058451816745656E-2</v>
      </c>
      <c r="K7" s="132">
        <v>30</v>
      </c>
      <c r="L7" s="131">
        <f t="shared" si="3"/>
        <v>9.4756790903348081E-3</v>
      </c>
      <c r="M7" s="132">
        <f t="shared" si="4"/>
        <v>-12</v>
      </c>
      <c r="N7" s="115">
        <f t="shared" si="5"/>
        <v>-0.2857142857142857</v>
      </c>
      <c r="O7" s="130">
        <v>1</v>
      </c>
      <c r="P7" s="134">
        <v>1</v>
      </c>
      <c r="Q7" s="162">
        <f>[1]Громад_Виправ!C11+[1]Громад_Виправ!M11+[1]Звільн_з_випр_УДЗ_і_Розш!C12+[1]Позб_права!C11+'[1]Пробаційний нагляд'!C12</f>
        <v>3166</v>
      </c>
      <c r="R7" s="136"/>
      <c r="S7" s="137"/>
      <c r="T7" s="138"/>
    </row>
    <row r="8" spans="1:25" s="135" customFormat="1" ht="21" customHeight="1">
      <c r="A8" s="128">
        <v>5</v>
      </c>
      <c r="B8" s="129" t="s">
        <v>4</v>
      </c>
      <c r="C8" s="130">
        <v>69</v>
      </c>
      <c r="D8" s="131">
        <v>1.7241379310344827E-2</v>
      </c>
      <c r="E8" s="128">
        <v>85</v>
      </c>
      <c r="F8" s="131">
        <f t="shared" si="0"/>
        <v>2.0792563600782778E-2</v>
      </c>
      <c r="G8" s="132">
        <f t="shared" si="1"/>
        <v>16</v>
      </c>
      <c r="H8" s="133">
        <f t="shared" si="2"/>
        <v>0.2318840579710145</v>
      </c>
      <c r="I8" s="130">
        <v>55</v>
      </c>
      <c r="J8" s="131">
        <v>1.3743128435782109E-2</v>
      </c>
      <c r="K8" s="132">
        <v>69</v>
      </c>
      <c r="L8" s="131">
        <f t="shared" si="3"/>
        <v>1.6878669275929549E-2</v>
      </c>
      <c r="M8" s="132">
        <f t="shared" si="4"/>
        <v>14</v>
      </c>
      <c r="N8" s="115">
        <f t="shared" si="5"/>
        <v>0.25454545454545452</v>
      </c>
      <c r="O8" s="130">
        <v>1</v>
      </c>
      <c r="P8" s="134">
        <v>2</v>
      </c>
      <c r="Q8" s="162">
        <f>[1]Громад_Виправ!C12+[1]Громад_Виправ!M12+[1]Звільн_з_випр_УДЗ_і_Розш!C13+[1]Позб_права!C12+'[1]Пробаційний нагляд'!C13</f>
        <v>4088</v>
      </c>
      <c r="R8" s="136"/>
      <c r="S8" s="137"/>
      <c r="T8" s="137"/>
    </row>
    <row r="9" spans="1:25" s="135" customFormat="1" ht="21" customHeight="1">
      <c r="A9" s="128">
        <v>6</v>
      </c>
      <c r="B9" s="129" t="s">
        <v>5</v>
      </c>
      <c r="C9" s="130">
        <v>54</v>
      </c>
      <c r="D9" s="131">
        <v>1.5499425947187142E-2</v>
      </c>
      <c r="E9" s="128">
        <v>45</v>
      </c>
      <c r="F9" s="131">
        <f t="shared" si="0"/>
        <v>1.2545302481182047E-2</v>
      </c>
      <c r="G9" s="132">
        <f t="shared" si="1"/>
        <v>-9</v>
      </c>
      <c r="H9" s="133">
        <f t="shared" si="2"/>
        <v>-0.16666666666666666</v>
      </c>
      <c r="I9" s="130">
        <v>42</v>
      </c>
      <c r="J9" s="131">
        <v>1.2055109070034443E-2</v>
      </c>
      <c r="K9" s="132">
        <v>36</v>
      </c>
      <c r="L9" s="131">
        <f t="shared" si="3"/>
        <v>1.0036241984945637E-2</v>
      </c>
      <c r="M9" s="132">
        <f t="shared" si="4"/>
        <v>-6</v>
      </c>
      <c r="N9" s="115">
        <f t="shared" si="5"/>
        <v>-0.14285714285714285</v>
      </c>
      <c r="O9" s="130">
        <v>3</v>
      </c>
      <c r="P9" s="134">
        <v>1</v>
      </c>
      <c r="Q9" s="162">
        <f>[1]Громад_Виправ!C13+[1]Громад_Виправ!M13+[1]Звільн_з_випр_УДЗ_і_Розш!C14+[1]Позб_права!C13+'[1]Пробаційний нагляд'!C14</f>
        <v>3587</v>
      </c>
      <c r="R9" s="136"/>
      <c r="S9" s="137"/>
      <c r="T9" s="137"/>
    </row>
    <row r="10" spans="1:25" s="135" customFormat="1" ht="21" customHeight="1">
      <c r="A10" s="128">
        <v>7</v>
      </c>
      <c r="B10" s="129" t="s">
        <v>6</v>
      </c>
      <c r="C10" s="130">
        <v>68</v>
      </c>
      <c r="D10" s="131">
        <v>1.6190476190476189E-2</v>
      </c>
      <c r="E10" s="128">
        <v>61</v>
      </c>
      <c r="F10" s="131">
        <f t="shared" si="0"/>
        <v>1.8138566755872734E-2</v>
      </c>
      <c r="G10" s="132">
        <f t="shared" si="1"/>
        <v>-7</v>
      </c>
      <c r="H10" s="133">
        <f t="shared" si="2"/>
        <v>-0.10294117647058823</v>
      </c>
      <c r="I10" s="130">
        <v>48</v>
      </c>
      <c r="J10" s="131">
        <v>1.1428571428571429E-2</v>
      </c>
      <c r="K10" s="132">
        <v>41</v>
      </c>
      <c r="L10" s="131">
        <f t="shared" si="3"/>
        <v>1.2191495688373476E-2</v>
      </c>
      <c r="M10" s="132">
        <f t="shared" si="4"/>
        <v>-7</v>
      </c>
      <c r="N10" s="115">
        <f t="shared" si="5"/>
        <v>-0.14583333333333334</v>
      </c>
      <c r="O10" s="130">
        <v>0</v>
      </c>
      <c r="P10" s="134">
        <v>0</v>
      </c>
      <c r="Q10" s="162">
        <f>[1]Громад_Виправ!C14+[1]Громад_Виправ!M14+[1]Звільн_з_випр_УДЗ_і_Розш!C15+[1]Позб_права!C14+'[1]Пробаційний нагляд'!C15</f>
        <v>3363</v>
      </c>
      <c r="R10" s="136"/>
      <c r="S10" s="137"/>
      <c r="T10" s="137"/>
      <c r="X10" s="135" t="s">
        <v>60</v>
      </c>
    </row>
    <row r="11" spans="1:25" s="135" customFormat="1" ht="21" customHeight="1">
      <c r="A11" s="128">
        <v>8</v>
      </c>
      <c r="B11" s="129" t="s">
        <v>22</v>
      </c>
      <c r="C11" s="130">
        <v>61</v>
      </c>
      <c r="D11" s="131">
        <v>3.1920460491889062E-2</v>
      </c>
      <c r="E11" s="128">
        <v>69</v>
      </c>
      <c r="F11" s="131">
        <f t="shared" si="0"/>
        <v>3.2303370786516857E-2</v>
      </c>
      <c r="G11" s="132">
        <f t="shared" si="1"/>
        <v>8</v>
      </c>
      <c r="H11" s="133">
        <f t="shared" si="2"/>
        <v>0.13114754098360656</v>
      </c>
      <c r="I11" s="130">
        <v>42</v>
      </c>
      <c r="J11" s="131">
        <v>2.197802197802198E-2</v>
      </c>
      <c r="K11" s="132">
        <v>41</v>
      </c>
      <c r="L11" s="131">
        <f t="shared" si="3"/>
        <v>1.9194756554307114E-2</v>
      </c>
      <c r="M11" s="132">
        <f t="shared" si="4"/>
        <v>-1</v>
      </c>
      <c r="N11" s="115">
        <f t="shared" si="5"/>
        <v>-2.3809523809523808E-2</v>
      </c>
      <c r="O11" s="130">
        <v>0</v>
      </c>
      <c r="P11" s="134">
        <v>1</v>
      </c>
      <c r="Q11" s="162">
        <f>[1]Громад_Виправ!C15+[1]Громад_Виправ!M15+[1]Звільн_з_випр_УДЗ_і_Розш!C16+[1]Позб_права!C15+'[1]Пробаційний нагляд'!C16</f>
        <v>2136</v>
      </c>
      <c r="R11" s="136"/>
      <c r="S11" s="137"/>
      <c r="T11" s="137"/>
    </row>
    <row r="12" spans="1:25" s="135" customFormat="1" ht="21" customHeight="1">
      <c r="A12" s="128">
        <v>9</v>
      </c>
      <c r="B12" s="129" t="s">
        <v>66</v>
      </c>
      <c r="C12" s="139">
        <v>160</v>
      </c>
      <c r="D12" s="131">
        <v>1.0921501706484642E-2</v>
      </c>
      <c r="E12" s="128">
        <v>133</v>
      </c>
      <c r="F12" s="131">
        <f t="shared" si="0"/>
        <v>8.4541062801932361E-3</v>
      </c>
      <c r="G12" s="132">
        <f t="shared" si="1"/>
        <v>-27</v>
      </c>
      <c r="H12" s="133">
        <f t="shared" si="2"/>
        <v>-0.16875000000000001</v>
      </c>
      <c r="I12" s="139">
        <v>124</v>
      </c>
      <c r="J12" s="131">
        <v>8.4641638225255965E-3</v>
      </c>
      <c r="K12" s="132">
        <v>93</v>
      </c>
      <c r="L12" s="131">
        <f t="shared" si="3"/>
        <v>5.9115179252479024E-3</v>
      </c>
      <c r="M12" s="132">
        <f t="shared" si="4"/>
        <v>-31</v>
      </c>
      <c r="N12" s="115">
        <f t="shared" si="5"/>
        <v>-0.25</v>
      </c>
      <c r="O12" s="139">
        <v>1</v>
      </c>
      <c r="P12" s="134">
        <v>0</v>
      </c>
      <c r="Q12" s="162">
        <f>[1]Громад_Виправ!C16+[1]Громад_Виправ!M16+[1]Звільн_з_випр_УДЗ_і_Розш!C17+[1]Позб_права!C16+'[1]Пробаційний нагляд'!C17</f>
        <v>15732</v>
      </c>
      <c r="R12" s="136"/>
      <c r="S12" s="137"/>
      <c r="T12" s="137"/>
    </row>
    <row r="13" spans="1:25" s="135" customFormat="1" ht="21" customHeight="1">
      <c r="A13" s="128">
        <v>10</v>
      </c>
      <c r="B13" s="129" t="s">
        <v>7</v>
      </c>
      <c r="C13" s="130">
        <v>67</v>
      </c>
      <c r="D13" s="131">
        <v>2.173207914369121E-2</v>
      </c>
      <c r="E13" s="128">
        <v>40</v>
      </c>
      <c r="F13" s="131">
        <f t="shared" si="0"/>
        <v>1.2974375608173857E-2</v>
      </c>
      <c r="G13" s="132">
        <f t="shared" si="1"/>
        <v>-27</v>
      </c>
      <c r="H13" s="133">
        <f t="shared" si="2"/>
        <v>-0.40298507462686567</v>
      </c>
      <c r="I13" s="130">
        <v>59</v>
      </c>
      <c r="J13" s="131">
        <v>1.9137204022056438E-2</v>
      </c>
      <c r="K13" s="132">
        <v>39</v>
      </c>
      <c r="L13" s="131">
        <f t="shared" si="3"/>
        <v>1.2650016217969511E-2</v>
      </c>
      <c r="M13" s="132">
        <f t="shared" si="4"/>
        <v>-20</v>
      </c>
      <c r="N13" s="115">
        <f t="shared" si="5"/>
        <v>-0.33898305084745761</v>
      </c>
      <c r="O13" s="130">
        <v>0</v>
      </c>
      <c r="P13" s="134">
        <v>0</v>
      </c>
      <c r="Q13" s="162">
        <f>[1]Громад_Виправ!C17+[1]Громад_Виправ!M17+[1]Звільн_з_випр_УДЗ_і_Розш!C18+[1]Позб_права!C17+'[1]Пробаційний нагляд'!C18</f>
        <v>3083</v>
      </c>
      <c r="R13" s="136"/>
      <c r="S13" s="137"/>
      <c r="T13" s="137"/>
    </row>
    <row r="14" spans="1:25" s="135" customFormat="1" ht="21" customHeight="1">
      <c r="A14" s="128">
        <v>11</v>
      </c>
      <c r="B14" s="129" t="s">
        <v>23</v>
      </c>
      <c r="C14" s="130">
        <v>0</v>
      </c>
      <c r="D14" s="131">
        <v>0</v>
      </c>
      <c r="E14" s="128">
        <v>2</v>
      </c>
      <c r="F14" s="131">
        <f t="shared" si="0"/>
        <v>3.4904013961605585E-3</v>
      </c>
      <c r="G14" s="132">
        <f t="shared" si="1"/>
        <v>2</v>
      </c>
      <c r="H14" s="133" t="e">
        <f t="shared" si="2"/>
        <v>#DIV/0!</v>
      </c>
      <c r="I14" s="130">
        <v>0</v>
      </c>
      <c r="J14" s="131">
        <v>0</v>
      </c>
      <c r="K14" s="132">
        <v>2</v>
      </c>
      <c r="L14" s="131">
        <f t="shared" si="3"/>
        <v>3.4904013961605585E-3</v>
      </c>
      <c r="M14" s="132">
        <f t="shared" si="4"/>
        <v>2</v>
      </c>
      <c r="N14" s="115" t="e">
        <f t="shared" si="5"/>
        <v>#DIV/0!</v>
      </c>
      <c r="O14" s="130">
        <v>0</v>
      </c>
      <c r="P14" s="134">
        <v>0</v>
      </c>
      <c r="Q14" s="162">
        <f>[1]Громад_Виправ!C18+[1]Громад_Виправ!M18+[1]Звільн_з_випр_УДЗ_і_Розш!C19+[1]Позб_права!C18+'[1]Пробаційний нагляд'!C19</f>
        <v>573</v>
      </c>
      <c r="R14" s="136"/>
      <c r="S14" s="137"/>
      <c r="T14" s="138"/>
    </row>
    <row r="15" spans="1:25" s="135" customFormat="1" ht="21" customHeight="1">
      <c r="A15" s="128">
        <v>12</v>
      </c>
      <c r="B15" s="129" t="s">
        <v>8</v>
      </c>
      <c r="C15" s="130">
        <v>84</v>
      </c>
      <c r="D15" s="131">
        <v>1.8052869116698903E-2</v>
      </c>
      <c r="E15" s="128">
        <v>66</v>
      </c>
      <c r="F15" s="131">
        <f t="shared" si="0"/>
        <v>1.3290374546919049E-2</v>
      </c>
      <c r="G15" s="132">
        <f t="shared" si="1"/>
        <v>-18</v>
      </c>
      <c r="H15" s="133">
        <f t="shared" si="2"/>
        <v>-0.21428571428571427</v>
      </c>
      <c r="I15" s="130">
        <v>60</v>
      </c>
      <c r="J15" s="131">
        <v>1.2894906511927788E-2</v>
      </c>
      <c r="K15" s="132">
        <v>47</v>
      </c>
      <c r="L15" s="131">
        <f t="shared" si="3"/>
        <v>9.464357631896899E-3</v>
      </c>
      <c r="M15" s="132">
        <f t="shared" si="4"/>
        <v>-13</v>
      </c>
      <c r="N15" s="115">
        <f t="shared" si="5"/>
        <v>-0.21666666666666667</v>
      </c>
      <c r="O15" s="130">
        <v>0</v>
      </c>
      <c r="P15" s="134">
        <v>0</v>
      </c>
      <c r="Q15" s="162">
        <f>[1]Громад_Виправ!C19+[1]Громад_Виправ!M19+[1]Звільн_з_випр_УДЗ_і_Розш!C20+[1]Позб_права!C19+'[1]Пробаційний нагляд'!C20</f>
        <v>4966</v>
      </c>
      <c r="R15" s="136"/>
      <c r="S15" s="137"/>
      <c r="T15" s="137"/>
    </row>
    <row r="16" spans="1:25" s="135" customFormat="1" ht="21" customHeight="1">
      <c r="A16" s="128">
        <v>13</v>
      </c>
      <c r="B16" s="129" t="s">
        <v>9</v>
      </c>
      <c r="C16" s="130">
        <v>44</v>
      </c>
      <c r="D16" s="131">
        <v>1.3337374962109729E-2</v>
      </c>
      <c r="E16" s="128">
        <v>42</v>
      </c>
      <c r="F16" s="131">
        <f t="shared" si="0"/>
        <v>1.23094958968347E-2</v>
      </c>
      <c r="G16" s="132">
        <f t="shared" si="1"/>
        <v>-2</v>
      </c>
      <c r="H16" s="133">
        <f t="shared" si="2"/>
        <v>-4.5454545454545456E-2</v>
      </c>
      <c r="I16" s="130">
        <v>32</v>
      </c>
      <c r="J16" s="131">
        <v>9.6999090633525312E-3</v>
      </c>
      <c r="K16" s="132">
        <v>33</v>
      </c>
      <c r="L16" s="131">
        <f t="shared" si="3"/>
        <v>9.6717467760844087E-3</v>
      </c>
      <c r="M16" s="132">
        <f t="shared" si="4"/>
        <v>1</v>
      </c>
      <c r="N16" s="115">
        <f t="shared" si="5"/>
        <v>3.125E-2</v>
      </c>
      <c r="O16" s="130">
        <v>1</v>
      </c>
      <c r="P16" s="134">
        <v>1</v>
      </c>
      <c r="Q16" s="162">
        <f>[1]Громад_Виправ!C20+[1]Громад_Виправ!M20+[1]Звільн_з_випр_УДЗ_і_Розш!C21+[1]Позб_права!C20+'[1]Пробаційний нагляд'!C21</f>
        <v>3412</v>
      </c>
      <c r="R16" s="136"/>
      <c r="S16" s="137"/>
      <c r="T16" s="137"/>
    </row>
    <row r="17" spans="1:20" s="135" customFormat="1" ht="21" customHeight="1">
      <c r="A17" s="128">
        <v>14</v>
      </c>
      <c r="B17" s="129" t="s">
        <v>24</v>
      </c>
      <c r="C17" s="130">
        <v>51</v>
      </c>
      <c r="D17" s="131">
        <v>6.9463361481885049E-3</v>
      </c>
      <c r="E17" s="128">
        <v>19</v>
      </c>
      <c r="F17" s="131">
        <f t="shared" si="0"/>
        <v>2.5026343519494202E-3</v>
      </c>
      <c r="G17" s="132">
        <f t="shared" si="1"/>
        <v>-32</v>
      </c>
      <c r="H17" s="133">
        <f t="shared" si="2"/>
        <v>-0.62745098039215685</v>
      </c>
      <c r="I17" s="130">
        <v>33</v>
      </c>
      <c r="J17" s="131">
        <v>4.494688095886679E-3</v>
      </c>
      <c r="K17" s="132">
        <v>14</v>
      </c>
      <c r="L17" s="131">
        <f t="shared" si="3"/>
        <v>1.8440463645943098E-3</v>
      </c>
      <c r="M17" s="132">
        <f t="shared" si="4"/>
        <v>-19</v>
      </c>
      <c r="N17" s="115">
        <f t="shared" si="5"/>
        <v>-0.5757575757575758</v>
      </c>
      <c r="O17" s="130">
        <v>3</v>
      </c>
      <c r="P17" s="134">
        <v>2</v>
      </c>
      <c r="Q17" s="162">
        <f>[1]Громад_Виправ!C21+[1]Громад_Виправ!M21+[1]Звільн_з_випр_УДЗ_і_Розш!C22+[1]Позб_права!C21+'[1]Пробаційний нагляд'!C22</f>
        <v>7592</v>
      </c>
      <c r="R17" s="136"/>
      <c r="S17" s="137"/>
      <c r="T17" s="137"/>
    </row>
    <row r="18" spans="1:20" s="135" customFormat="1" ht="21" customHeight="1">
      <c r="A18" s="128">
        <v>15</v>
      </c>
      <c r="B18" s="129" t="s">
        <v>10</v>
      </c>
      <c r="C18" s="130">
        <v>162</v>
      </c>
      <c r="D18" s="131">
        <v>3.2866707242848445E-2</v>
      </c>
      <c r="E18" s="128">
        <v>133</v>
      </c>
      <c r="F18" s="131">
        <f t="shared" si="0"/>
        <v>2.5469168900804289E-2</v>
      </c>
      <c r="G18" s="132">
        <f t="shared" si="1"/>
        <v>-29</v>
      </c>
      <c r="H18" s="133">
        <f t="shared" si="2"/>
        <v>-0.17901234567901234</v>
      </c>
      <c r="I18" s="130">
        <v>116</v>
      </c>
      <c r="J18" s="131">
        <v>2.353418543315074E-2</v>
      </c>
      <c r="K18" s="132">
        <v>98</v>
      </c>
      <c r="L18" s="131">
        <f t="shared" si="3"/>
        <v>1.876675603217158E-2</v>
      </c>
      <c r="M18" s="132">
        <f t="shared" si="4"/>
        <v>-18</v>
      </c>
      <c r="N18" s="115">
        <f t="shared" si="5"/>
        <v>-0.15517241379310345</v>
      </c>
      <c r="O18" s="130">
        <v>2</v>
      </c>
      <c r="P18" s="134">
        <v>1</v>
      </c>
      <c r="Q18" s="162">
        <f>[1]Громад_Виправ!C22+[1]Громад_Виправ!M22+[1]Звільн_з_випр_УДЗ_і_Розш!C23+[1]Позб_права!C22+'[1]Пробаційний нагляд'!C23</f>
        <v>5222</v>
      </c>
      <c r="R18" s="136"/>
      <c r="S18" s="137"/>
      <c r="T18" s="137"/>
    </row>
    <row r="19" spans="1:20" s="135" customFormat="1" ht="21" customHeight="1">
      <c r="A19" s="128">
        <v>16</v>
      </c>
      <c r="B19" s="129" t="s">
        <v>11</v>
      </c>
      <c r="C19" s="130">
        <v>39</v>
      </c>
      <c r="D19" s="131">
        <v>1.30173564753004E-2</v>
      </c>
      <c r="E19" s="128">
        <v>24</v>
      </c>
      <c r="F19" s="131">
        <f t="shared" si="0"/>
        <v>7.9470198675496689E-3</v>
      </c>
      <c r="G19" s="132">
        <f t="shared" si="1"/>
        <v>-15</v>
      </c>
      <c r="H19" s="133">
        <f t="shared" si="2"/>
        <v>-0.38461538461538464</v>
      </c>
      <c r="I19" s="130">
        <v>25</v>
      </c>
      <c r="J19" s="131">
        <v>8.3444592790387177E-3</v>
      </c>
      <c r="K19" s="132">
        <v>19</v>
      </c>
      <c r="L19" s="131">
        <f t="shared" si="3"/>
        <v>6.2913907284768214E-3</v>
      </c>
      <c r="M19" s="132">
        <f t="shared" si="4"/>
        <v>-6</v>
      </c>
      <c r="N19" s="115">
        <f t="shared" si="5"/>
        <v>-0.24</v>
      </c>
      <c r="O19" s="130">
        <v>0</v>
      </c>
      <c r="P19" s="134">
        <v>0</v>
      </c>
      <c r="Q19" s="162">
        <f>[1]Громад_Виправ!C23+[1]Громад_Виправ!M23+[1]Звільн_з_випр_УДЗ_і_Розш!C24+[1]Позб_права!C23+'[1]Пробаційний нагляд'!C24</f>
        <v>3020</v>
      </c>
      <c r="R19" s="136"/>
      <c r="S19" s="137"/>
      <c r="T19" s="137"/>
    </row>
    <row r="20" spans="1:20" s="135" customFormat="1" ht="21" customHeight="1">
      <c r="A20" s="128">
        <v>17</v>
      </c>
      <c r="B20" s="129" t="s">
        <v>12</v>
      </c>
      <c r="C20" s="130">
        <v>49</v>
      </c>
      <c r="D20" s="131">
        <v>2.0931225971806921E-2</v>
      </c>
      <c r="E20" s="128">
        <v>85</v>
      </c>
      <c r="F20" s="131">
        <f t="shared" si="0"/>
        <v>3.2027128862094953E-2</v>
      </c>
      <c r="G20" s="132">
        <f t="shared" si="1"/>
        <v>36</v>
      </c>
      <c r="H20" s="133">
        <f t="shared" si="2"/>
        <v>0.73469387755102045</v>
      </c>
      <c r="I20" s="130">
        <v>33</v>
      </c>
      <c r="J20" s="131">
        <v>1.4096539940196497E-2</v>
      </c>
      <c r="K20" s="132">
        <v>61</v>
      </c>
      <c r="L20" s="131">
        <f t="shared" si="3"/>
        <v>2.2984174830444612E-2</v>
      </c>
      <c r="M20" s="132">
        <f t="shared" si="4"/>
        <v>28</v>
      </c>
      <c r="N20" s="115">
        <f t="shared" si="5"/>
        <v>0.84848484848484851</v>
      </c>
      <c r="O20" s="130">
        <v>1</v>
      </c>
      <c r="P20" s="134">
        <v>1</v>
      </c>
      <c r="Q20" s="162">
        <f>[1]Громад_Виправ!C25+[1]Громад_Виправ!M25+[1]Звільн_з_випр_УДЗ_і_Розш!C26+[1]Позб_права!C25+'[1]Пробаційний нагляд'!C26</f>
        <v>2654</v>
      </c>
      <c r="R20" s="136"/>
      <c r="S20" s="137"/>
      <c r="T20" s="137"/>
    </row>
    <row r="21" spans="1:20" s="135" customFormat="1" ht="21" customHeight="1">
      <c r="A21" s="128">
        <v>18</v>
      </c>
      <c r="B21" s="129" t="s">
        <v>13</v>
      </c>
      <c r="C21" s="130">
        <v>45</v>
      </c>
      <c r="D21" s="131">
        <v>2.5295109612141653E-2</v>
      </c>
      <c r="E21" s="128">
        <v>57</v>
      </c>
      <c r="F21" s="131">
        <f t="shared" si="0"/>
        <v>3.0015797788309637E-2</v>
      </c>
      <c r="G21" s="132">
        <f t="shared" si="1"/>
        <v>12</v>
      </c>
      <c r="H21" s="133">
        <f t="shared" si="2"/>
        <v>0.26666666666666666</v>
      </c>
      <c r="I21" s="130">
        <v>21</v>
      </c>
      <c r="J21" s="131">
        <v>1.1804384485666104E-2</v>
      </c>
      <c r="K21" s="132">
        <v>25</v>
      </c>
      <c r="L21" s="131">
        <f t="shared" si="3"/>
        <v>1.3164823591363875E-2</v>
      </c>
      <c r="M21" s="132">
        <f t="shared" si="4"/>
        <v>4</v>
      </c>
      <c r="N21" s="115">
        <f t="shared" si="5"/>
        <v>0.19047619047619047</v>
      </c>
      <c r="O21" s="130">
        <v>1</v>
      </c>
      <c r="P21" s="134">
        <v>0</v>
      </c>
      <c r="Q21" s="162">
        <f>[1]Громад_Виправ!C26+[1]Громад_Виправ!M26+[1]Звільн_з_випр_УДЗ_і_Розш!C27+[1]Позб_права!C26+'[1]Пробаційний нагляд'!C27</f>
        <v>1899</v>
      </c>
      <c r="R21" s="136"/>
      <c r="S21" s="137"/>
      <c r="T21" s="137"/>
    </row>
    <row r="22" spans="1:20" s="135" customFormat="1" ht="21" customHeight="1">
      <c r="A22" s="128">
        <v>19</v>
      </c>
      <c r="B22" s="129" t="s">
        <v>14</v>
      </c>
      <c r="C22" s="130">
        <v>140</v>
      </c>
      <c r="D22" s="131">
        <v>1.8203094526069431E-2</v>
      </c>
      <c r="E22" s="128">
        <v>119</v>
      </c>
      <c r="F22" s="131">
        <f t="shared" si="0"/>
        <v>1.5853983479882761E-2</v>
      </c>
      <c r="G22" s="132">
        <f t="shared" si="1"/>
        <v>-21</v>
      </c>
      <c r="H22" s="133">
        <f t="shared" si="2"/>
        <v>-0.15</v>
      </c>
      <c r="I22" s="130">
        <v>88</v>
      </c>
      <c r="J22" s="131">
        <v>1.1441945130672215E-2</v>
      </c>
      <c r="K22" s="132">
        <v>94</v>
      </c>
      <c r="L22" s="131">
        <f t="shared" si="3"/>
        <v>1.2523314681588063E-2</v>
      </c>
      <c r="M22" s="132">
        <f t="shared" si="4"/>
        <v>6</v>
      </c>
      <c r="N22" s="115">
        <f t="shared" si="5"/>
        <v>6.8181818181818177E-2</v>
      </c>
      <c r="O22" s="130">
        <v>2</v>
      </c>
      <c r="P22" s="134">
        <v>1</v>
      </c>
      <c r="Q22" s="162">
        <f>[1]Громад_Виправ!C27+[1]Громад_Виправ!M27+[1]Звільн_з_випр_УДЗ_і_Розш!C28+[1]Позб_права!C27+'[1]Пробаційний нагляд'!C28</f>
        <v>7506</v>
      </c>
      <c r="R22" s="136"/>
      <c r="S22" s="137"/>
      <c r="T22" s="137"/>
    </row>
    <row r="23" spans="1:20" s="135" customFormat="1" ht="21" customHeight="1">
      <c r="A23" s="128">
        <v>20</v>
      </c>
      <c r="B23" s="129" t="s">
        <v>15</v>
      </c>
      <c r="C23" s="130">
        <v>20</v>
      </c>
      <c r="D23" s="131">
        <v>1.4154281670205236E-2</v>
      </c>
      <c r="E23" s="128">
        <v>34</v>
      </c>
      <c r="F23" s="131">
        <f t="shared" si="0"/>
        <v>2.5525525525525526E-2</v>
      </c>
      <c r="G23" s="132">
        <f t="shared" si="1"/>
        <v>14</v>
      </c>
      <c r="H23" s="133">
        <f t="shared" si="2"/>
        <v>0.7</v>
      </c>
      <c r="I23" s="130">
        <v>9</v>
      </c>
      <c r="J23" s="131">
        <v>6.369426751592357E-3</v>
      </c>
      <c r="K23" s="132">
        <v>17</v>
      </c>
      <c r="L23" s="131">
        <f t="shared" si="3"/>
        <v>1.2762762762762763E-2</v>
      </c>
      <c r="M23" s="132">
        <f t="shared" si="4"/>
        <v>8</v>
      </c>
      <c r="N23" s="115">
        <f t="shared" si="5"/>
        <v>0.88888888888888884</v>
      </c>
      <c r="O23" s="130">
        <v>0</v>
      </c>
      <c r="P23" s="134">
        <v>0</v>
      </c>
      <c r="Q23" s="162">
        <f>[1]Громад_Виправ!C28+[1]Громад_Виправ!M28+[1]Звільн_з_випр_УДЗ_і_Розш!C29+[1]Позб_права!C28+'[1]Пробаційний нагляд'!C29</f>
        <v>1332</v>
      </c>
      <c r="R23" s="136"/>
      <c r="S23" s="137"/>
      <c r="T23" s="137"/>
    </row>
    <row r="24" spans="1:20" s="135" customFormat="1" ht="21" customHeight="1">
      <c r="A24" s="128">
        <v>21</v>
      </c>
      <c r="B24" s="129" t="s">
        <v>16</v>
      </c>
      <c r="C24" s="130">
        <v>69</v>
      </c>
      <c r="D24" s="131">
        <v>2.3925104022191401E-2</v>
      </c>
      <c r="E24" s="128">
        <v>52</v>
      </c>
      <c r="F24" s="131">
        <f t="shared" si="0"/>
        <v>1.8806509945750453E-2</v>
      </c>
      <c r="G24" s="132">
        <f t="shared" si="1"/>
        <v>-17</v>
      </c>
      <c r="H24" s="133">
        <f t="shared" si="2"/>
        <v>-0.24637681159420291</v>
      </c>
      <c r="I24" s="130">
        <v>56</v>
      </c>
      <c r="J24" s="131">
        <v>1.9417475728155338E-2</v>
      </c>
      <c r="K24" s="132">
        <v>42</v>
      </c>
      <c r="L24" s="131">
        <f t="shared" si="3"/>
        <v>1.5189873417721518E-2</v>
      </c>
      <c r="M24" s="132">
        <f t="shared" si="4"/>
        <v>-14</v>
      </c>
      <c r="N24" s="115">
        <f t="shared" si="5"/>
        <v>-0.25</v>
      </c>
      <c r="O24" s="130">
        <v>0</v>
      </c>
      <c r="P24" s="134">
        <v>0</v>
      </c>
      <c r="Q24" s="162">
        <f>[1]Громад_Виправ!C29+[1]Громад_Виправ!M29+[1]Звільн_з_випр_УДЗ_і_Розш!C30+[1]Позб_права!C29+'[1]Пробаційний нагляд'!C30</f>
        <v>2765</v>
      </c>
      <c r="R24" s="136"/>
      <c r="S24" s="137"/>
      <c r="T24" s="137"/>
    </row>
    <row r="25" spans="1:20" s="135" customFormat="1" ht="21" customHeight="1">
      <c r="A25" s="128">
        <v>22</v>
      </c>
      <c r="B25" s="129" t="s">
        <v>17</v>
      </c>
      <c r="C25" s="130">
        <v>104</v>
      </c>
      <c r="D25" s="131">
        <v>2.8299319727891157E-2</v>
      </c>
      <c r="E25" s="128">
        <v>67</v>
      </c>
      <c r="F25" s="131">
        <f t="shared" si="0"/>
        <v>1.7781316348195329E-2</v>
      </c>
      <c r="G25" s="132">
        <f t="shared" si="1"/>
        <v>-37</v>
      </c>
      <c r="H25" s="133">
        <f t="shared" si="2"/>
        <v>-0.35576923076923078</v>
      </c>
      <c r="I25" s="130">
        <v>81</v>
      </c>
      <c r="J25" s="131">
        <v>2.2040816326530613E-2</v>
      </c>
      <c r="K25" s="132">
        <v>49</v>
      </c>
      <c r="L25" s="131">
        <f t="shared" si="3"/>
        <v>1.3004246284501062E-2</v>
      </c>
      <c r="M25" s="132">
        <f t="shared" si="4"/>
        <v>-32</v>
      </c>
      <c r="N25" s="115">
        <f t="shared" si="5"/>
        <v>-0.39506172839506171</v>
      </c>
      <c r="O25" s="130">
        <v>0</v>
      </c>
      <c r="P25" s="134">
        <v>0</v>
      </c>
      <c r="Q25" s="162">
        <f>[1]Громад_Виправ!C30+[1]Громад_Виправ!M30+[1]Звільн_з_випр_УДЗ_і_Розш!C31+[1]Позб_права!C30+'[1]Пробаційний нагляд'!C31</f>
        <v>3768</v>
      </c>
      <c r="R25" s="136"/>
      <c r="S25" s="137"/>
      <c r="T25" s="137"/>
    </row>
    <row r="26" spans="1:20" s="135" customFormat="1" ht="21" customHeight="1">
      <c r="A26" s="128">
        <v>23</v>
      </c>
      <c r="B26" s="129" t="s">
        <v>19</v>
      </c>
      <c r="C26" s="140">
        <v>9</v>
      </c>
      <c r="D26" s="141">
        <v>5.1933064050779E-3</v>
      </c>
      <c r="E26" s="128">
        <v>8</v>
      </c>
      <c r="F26" s="131">
        <f t="shared" si="0"/>
        <v>4.8019207683073226E-3</v>
      </c>
      <c r="G26" s="132">
        <f t="shared" si="1"/>
        <v>-1</v>
      </c>
      <c r="H26" s="133">
        <f t="shared" si="2"/>
        <v>-0.1111111111111111</v>
      </c>
      <c r="I26" s="140">
        <v>9</v>
      </c>
      <c r="J26" s="141">
        <v>5.1933064050779E-3</v>
      </c>
      <c r="K26" s="132">
        <v>8</v>
      </c>
      <c r="L26" s="131">
        <f t="shared" si="3"/>
        <v>4.8019207683073226E-3</v>
      </c>
      <c r="M26" s="132">
        <f t="shared" si="4"/>
        <v>-1</v>
      </c>
      <c r="N26" s="115">
        <f t="shared" si="5"/>
        <v>-0.1111111111111111</v>
      </c>
      <c r="O26" s="140">
        <v>0</v>
      </c>
      <c r="P26" s="134">
        <v>0</v>
      </c>
      <c r="Q26" s="162">
        <f>[1]Громад_Виправ!C31+[1]Громад_Виправ!M31+[1]Звільн_з_випр_УДЗ_і_Розш!C32+[1]Позб_права!C31+'[1]Пробаційний нагляд'!C32</f>
        <v>1666</v>
      </c>
      <c r="R26" s="136"/>
      <c r="S26" s="137"/>
      <c r="T26" s="137"/>
    </row>
    <row r="27" spans="1:20" s="135" customFormat="1" ht="21" customHeight="1" thickBot="1">
      <c r="A27" s="142">
        <v>24</v>
      </c>
      <c r="B27" s="129" t="s">
        <v>18</v>
      </c>
      <c r="C27" s="140">
        <v>78</v>
      </c>
      <c r="D27" s="141">
        <v>2.7591085956844712E-2</v>
      </c>
      <c r="E27" s="142">
        <v>85</v>
      </c>
      <c r="F27" s="131">
        <f t="shared" si="0"/>
        <v>2.806206668867613E-2</v>
      </c>
      <c r="G27" s="143">
        <f t="shared" si="1"/>
        <v>7</v>
      </c>
      <c r="H27" s="144">
        <f t="shared" si="2"/>
        <v>8.9743589743589744E-2</v>
      </c>
      <c r="I27" s="140">
        <v>62</v>
      </c>
      <c r="J27" s="141">
        <v>2.1931376016979129E-2</v>
      </c>
      <c r="K27" s="143">
        <v>68</v>
      </c>
      <c r="L27" s="145">
        <f t="shared" si="3"/>
        <v>2.2449653350940905E-2</v>
      </c>
      <c r="M27" s="143">
        <f t="shared" si="4"/>
        <v>6</v>
      </c>
      <c r="N27" s="115">
        <f t="shared" si="5"/>
        <v>9.6774193548387094E-2</v>
      </c>
      <c r="O27" s="140">
        <v>1</v>
      </c>
      <c r="P27" s="146">
        <v>0</v>
      </c>
      <c r="Q27" s="162">
        <f>[1]Громад_Виправ!C32+[1]Громад_Виправ!M32+[1]Звільн_з_випр_УДЗ_і_Розш!C33+[1]Позб_права!C32+'[1]Пробаційний нагляд'!C33</f>
        <v>3029</v>
      </c>
      <c r="R27" s="136"/>
      <c r="S27" s="137"/>
      <c r="T27" s="137"/>
    </row>
    <row r="28" spans="1:20" ht="21" customHeight="1" thickBot="1">
      <c r="A28" s="281" t="s">
        <v>40</v>
      </c>
      <c r="B28" s="282"/>
      <c r="C28" s="147">
        <v>1798</v>
      </c>
      <c r="D28" s="148">
        <v>1.7564940457001067E-2</v>
      </c>
      <c r="E28" s="149">
        <f>SUM(E4:E27)</f>
        <v>1618</v>
      </c>
      <c r="F28" s="131">
        <f t="shared" si="0"/>
        <v>1.5620172999691071E-2</v>
      </c>
      <c r="G28" s="149">
        <f t="shared" si="1"/>
        <v>-180</v>
      </c>
      <c r="H28" s="150">
        <f>G28/C28</f>
        <v>-0.10011123470522804</v>
      </c>
      <c r="I28" s="147">
        <v>1307</v>
      </c>
      <c r="J28" s="148">
        <v>1.2768285415628694E-2</v>
      </c>
      <c r="K28" s="149">
        <f>SUM(K4:K27)</f>
        <v>1187</v>
      </c>
      <c r="L28" s="151">
        <f t="shared" si="3"/>
        <v>1.1459298733395119E-2</v>
      </c>
      <c r="M28" s="152">
        <f t="shared" si="4"/>
        <v>-120</v>
      </c>
      <c r="N28" s="116">
        <f>M28/I28</f>
        <v>-9.181331293037491E-2</v>
      </c>
      <c r="O28" s="147">
        <v>23</v>
      </c>
      <c r="P28" s="153">
        <f>SUM(P4:P27)</f>
        <v>14</v>
      </c>
      <c r="Q28" s="162">
        <f>SUM(Q4:Q27)</f>
        <v>103584</v>
      </c>
      <c r="R28" s="154"/>
      <c r="S28" s="155"/>
      <c r="T28" s="137"/>
    </row>
    <row r="29" spans="1:20" ht="21.75" customHeight="1">
      <c r="D29" s="156"/>
      <c r="E29" s="156"/>
      <c r="F29" s="156"/>
      <c r="G29" s="156"/>
      <c r="H29" s="156"/>
      <c r="I29" s="157"/>
      <c r="J29" s="157"/>
      <c r="K29" s="157"/>
      <c r="L29" s="157"/>
      <c r="M29" s="157"/>
      <c r="N29" s="157"/>
      <c r="O29" s="157"/>
      <c r="R29" s="158"/>
    </row>
    <row r="30" spans="1:20" ht="16.5">
      <c r="A30" s="283" t="s">
        <v>60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117" t="s">
        <v>60</v>
      </c>
      <c r="R30" s="158"/>
    </row>
    <row r="31" spans="1:20" ht="12.75" customHeight="1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117" t="s">
        <v>60</v>
      </c>
    </row>
    <row r="32" spans="1:20" ht="18.75">
      <c r="A32" s="159"/>
      <c r="B32" s="159"/>
      <c r="C32" s="160"/>
      <c r="D32" s="161"/>
      <c r="E32" s="161"/>
      <c r="F32" s="161"/>
      <c r="G32" s="161"/>
      <c r="H32" s="161"/>
    </row>
    <row r="33" spans="1:3" ht="18.75">
      <c r="A33" s="159"/>
      <c r="B33" s="159"/>
      <c r="C33" s="16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Дмитро В. Тимошечкін</cp:lastModifiedBy>
  <cp:lastPrinted>2023-11-06T06:47:55Z</cp:lastPrinted>
  <dcterms:created xsi:type="dcterms:W3CDTF">2001-12-24T16:23:20Z</dcterms:created>
  <dcterms:modified xsi:type="dcterms:W3CDTF">2024-12-05T08:09:06Z</dcterms:modified>
</cp:coreProperties>
</file>