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ВІТИ\ОПЕРАТИВНИЙ ЗВІТ\2024\01.11.2024\"/>
    </mc:Choice>
  </mc:AlternateContent>
  <xr:revisionPtr revIDLastSave="0" documentId="13_ncr:1_{F253AE29-EA59-404E-AEA8-5D51526F3C3C}" xr6:coauthVersionLast="47" xr6:coauthVersionMax="47" xr10:uidLastSave="{00000000-0000-0000-0000-000000000000}"/>
  <bookViews>
    <workbookView xWindow="-120" yWindow="-120" windowWidth="29040" windowHeight="15840" tabRatio="767" activeTab="3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H28" i="36"/>
  <c r="G28" i="36"/>
  <c r="E28" i="36"/>
  <c r="Q27" i="36"/>
  <c r="F27" i="36" s="1"/>
  <c r="N27" i="36"/>
  <c r="M27" i="36"/>
  <c r="H27" i="36"/>
  <c r="G27" i="36"/>
  <c r="Q26" i="36"/>
  <c r="L26" i="36" s="1"/>
  <c r="N26" i="36"/>
  <c r="M26" i="36"/>
  <c r="G26" i="36"/>
  <c r="H26" i="36" s="1"/>
  <c r="Q25" i="36"/>
  <c r="L25" i="36" s="1"/>
  <c r="M25" i="36"/>
  <c r="N25" i="36" s="1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F14" i="36"/>
  <c r="Q13" i="36"/>
  <c r="M13" i="36"/>
  <c r="N13" i="36" s="1"/>
  <c r="L13" i="36"/>
  <c r="G13" i="36"/>
  <c r="H13" i="36" s="1"/>
  <c r="F13" i="36"/>
  <c r="Q12" i="36"/>
  <c r="F12" i="36" s="1"/>
  <c r="M12" i="36"/>
  <c r="N12" i="36" s="1"/>
  <c r="H12" i="36"/>
  <c r="G12" i="36"/>
  <c r="Q11" i="36"/>
  <c r="L11" i="36" s="1"/>
  <c r="N11" i="36"/>
  <c r="M11" i="36"/>
  <c r="G11" i="36"/>
  <c r="H11" i="36" s="1"/>
  <c r="F11" i="36"/>
  <c r="Q10" i="36"/>
  <c r="M10" i="36"/>
  <c r="N10" i="36" s="1"/>
  <c r="L10" i="36"/>
  <c r="G10" i="36"/>
  <c r="H10" i="36" s="1"/>
  <c r="F10" i="36"/>
  <c r="Q9" i="36"/>
  <c r="F9" i="36" s="1"/>
  <c r="M9" i="36"/>
  <c r="N9" i="36" s="1"/>
  <c r="L9" i="36"/>
  <c r="H9" i="36"/>
  <c r="G9" i="36"/>
  <c r="Q8" i="36"/>
  <c r="F8" i="36" s="1"/>
  <c r="N8" i="36"/>
  <c r="M8" i="36"/>
  <c r="H8" i="36"/>
  <c r="G8" i="36"/>
  <c r="Q7" i="36"/>
  <c r="L7" i="36" s="1"/>
  <c r="N7" i="36"/>
  <c r="M7" i="36"/>
  <c r="G7" i="36"/>
  <c r="H7" i="36" s="1"/>
  <c r="F7" i="36"/>
  <c r="Q6" i="36"/>
  <c r="M6" i="36"/>
  <c r="N6" i="36" s="1"/>
  <c r="L6" i="36"/>
  <c r="G6" i="36"/>
  <c r="H6" i="36" s="1"/>
  <c r="F6" i="36"/>
  <c r="Q5" i="36"/>
  <c r="F5" i="36" s="1"/>
  <c r="M5" i="36"/>
  <c r="N5" i="36" s="1"/>
  <c r="L5" i="36"/>
  <c r="H5" i="36"/>
  <c r="G5" i="36"/>
  <c r="Q4" i="36"/>
  <c r="Q28" i="36" s="1"/>
  <c r="N4" i="36"/>
  <c r="M4" i="36"/>
  <c r="G4" i="36"/>
  <c r="H4" i="36" s="1"/>
  <c r="L28" i="36" l="1"/>
  <c r="F28" i="36"/>
  <c r="F26" i="36"/>
  <c r="L4" i="36"/>
  <c r="L8" i="36"/>
  <c r="L12" i="36"/>
  <c r="L16" i="36"/>
  <c r="L20" i="36"/>
  <c r="L24" i="36"/>
  <c r="F4" i="36"/>
  <c r="L15" i="36"/>
  <c r="L19" i="36"/>
  <c r="L23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<sst xmlns="http://schemas.openxmlformats.org/spreadsheetml/2006/main" count="194" uniqueCount="88">
  <si>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</si>
  <si>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</si>
  <si>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</si>
  <si>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</si>
  <si>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</si>
  <si>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</si>
  <si>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</si>
  <si>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</si>
  <si>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</si>
  <si>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</si>
  <si>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</si>
  <si>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</si>
  <si>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</si>
  <si>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</si>
  <si>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</si>
  <si>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</si>
  <si>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</si>
  <si>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</si>
  <si>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</si>
  <si>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</si>
  <si>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</si>
  <si>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</si>
  <si>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</si>
  <si>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</si>
  <si>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</si>
  <si>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</si>
  <si>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</si>
  <si>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</si>
  <si>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</si>
  <si>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</si>
  <si>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</si>
  <si>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</si>
  <si>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</si>
  <si>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</si>
  <si>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</si>
  <si>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</si>
  <si>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</si>
  <si>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</si>
  <si>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</si>
  <si>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</si>
  <si>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</si>
  <si>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</si>
  <si>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</si>
  <si>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</si>
  <si>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</si>
  <si>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</si>
  <si>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</si>
  <si>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</si>
  <si>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</si>
  <si>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</si>
  <si>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</si>
  <si>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</si>
  <si>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</si>
  <si>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</si>
  <si>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</si>
  <si>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</si>
  <si>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</si>
  <si>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</si>
  <si>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</si>
  <si>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</si>
  <si>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</si>
  <si>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</si>
  <si>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</si>
  <si>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</si>
  <si>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</si>
  <si>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</si>
  <si>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</si>
  <si>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</si>
  <si>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</si>
  <si>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</si>
  <si>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</si>
  <si>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</si>
  <si>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</si>
  <si>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</si>
  <si>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</si>
  <si>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</si>
  <si>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</si>
  <si>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</si>
  <si>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</si>
  <si>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</si>
  <si>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</si>
  <si>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</si>
  <si>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</si>
  <si>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</si>
  <si>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>ПРОБАЦІЙНИЙ НАГЛЯД                  (ст.59-1 КК України)</t>
  </si>
  <si>
    <t>Перебувало на обліку на кінець звітного періоду</t>
  </si>
  <si>
    <t xml:space="preserve">станом на  1 листопада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</si>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</sst>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10" fontId="24" fillId="0" borderId="11" xfId="3" applyNumberFormat="1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165" fontId="47" fillId="0" borderId="0" xfId="0" applyNumberFormat="1" applyFont="1" applyFill="1" applyAlignment="1">
      <alignment horizontal="center" vertical="center" wrapText="1" shrinkToFit="1"/>
    </xf>
    <xf numFmtId="0" fontId="0" fillId="0" borderId="0" xfId="0" applyFill="1"/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4" fillId="0" borderId="42" xfId="0" applyFont="1" applyFill="1" applyBorder="1" applyAlignment="1">
      <alignment horizontal="center" vertical="center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54" fillId="0" borderId="47" xfId="0" applyFont="1" applyFill="1" applyBorder="1" applyAlignment="1">
      <alignment horizontal="center" vertical="center" shrinkToFit="1"/>
    </xf>
    <xf numFmtId="10" fontId="54" fillId="0" borderId="43" xfId="0" applyNumberFormat="1" applyFont="1" applyFill="1" applyBorder="1" applyAlignment="1">
      <alignment horizontal="center" vertical="center" shrinkToFit="1"/>
    </xf>
    <xf numFmtId="10" fontId="15" fillId="0" borderId="47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65" fillId="0" borderId="0" xfId="0" applyFont="1" applyFill="1"/>
    <xf numFmtId="10" fontId="15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/>
    <xf numFmtId="0" fontId="15" fillId="0" borderId="0" xfId="0" applyFont="1" applyFill="1" applyAlignment="1">
      <alignment horizontal="center" vertical="center" shrinkToFit="1"/>
    </xf>
    <xf numFmtId="0" fontId="56" fillId="0" borderId="0" xfId="0" applyFont="1" applyFill="1" applyAlignment="1">
      <alignment horizontal="left"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center" vertical="center" shrinkToFit="1"/>
    </xf>
    <xf numFmtId="10" fontId="49" fillId="0" borderId="0" xfId="0" applyNumberFormat="1" applyFont="1" applyFill="1" applyAlignment="1">
      <alignment horizontal="center" vertical="center" shrinkToFit="1"/>
    </xf>
    <xf numFmtId="0" fontId="64" fillId="0" borderId="0" xfId="0" applyFont="1" applyFill="1" applyAlignment="1">
      <alignment vertical="center"/>
    </xf>
    <xf numFmtId="0" fontId="66" fillId="0" borderId="0" xfId="0" applyFont="1" applyFill="1" applyAlignment="1">
      <alignment horizontal="center" vertical="center" shrinkToFit="1"/>
    </xf>
    <xf numFmtId="0" fontId="67" fillId="0" borderId="0" xfId="0" applyFont="1" applyFill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11.2024%20&#1060;&#1086;&#1088;&#1084;&#1091;&#1083;&#1080;.xlsx" TargetMode="External"/><Relationship Id="rId1" Type="http://schemas.openxmlformats.org/officeDocument/2006/relationships/externalLinkPath" Target="file:///C:\Users\r.gula\Desktop\01.11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C7">
            <v>260</v>
          </cell>
          <cell r="M7">
            <v>37</v>
          </cell>
        </row>
        <row r="8">
          <cell r="C8">
            <v>231</v>
          </cell>
          <cell r="M8">
            <v>33</v>
          </cell>
        </row>
        <row r="9">
          <cell r="C9">
            <v>849</v>
          </cell>
          <cell r="M9">
            <v>36</v>
          </cell>
        </row>
        <row r="10">
          <cell r="C10">
            <v>364</v>
          </cell>
          <cell r="M10">
            <v>45</v>
          </cell>
        </row>
        <row r="11">
          <cell r="C11">
            <v>430</v>
          </cell>
          <cell r="M11">
            <v>15</v>
          </cell>
        </row>
        <row r="12">
          <cell r="C12">
            <v>363</v>
          </cell>
          <cell r="M12">
            <v>19</v>
          </cell>
        </row>
        <row r="13">
          <cell r="C13">
            <v>235</v>
          </cell>
          <cell r="M13">
            <v>15</v>
          </cell>
        </row>
        <row r="14">
          <cell r="C14">
            <v>342</v>
          </cell>
          <cell r="M14">
            <v>34</v>
          </cell>
        </row>
        <row r="15">
          <cell r="C15">
            <v>1256</v>
          </cell>
          <cell r="M15">
            <v>70</v>
          </cell>
        </row>
        <row r="16">
          <cell r="C16">
            <v>146</v>
          </cell>
          <cell r="M16">
            <v>4</v>
          </cell>
        </row>
        <row r="17">
          <cell r="C17">
            <v>57</v>
          </cell>
          <cell r="M17">
            <v>6</v>
          </cell>
        </row>
        <row r="18">
          <cell r="C18">
            <v>607</v>
          </cell>
          <cell r="M18">
            <v>35</v>
          </cell>
        </row>
        <row r="19">
          <cell r="C19">
            <v>212</v>
          </cell>
          <cell r="M19">
            <v>21</v>
          </cell>
        </row>
        <row r="20">
          <cell r="C20">
            <v>524</v>
          </cell>
          <cell r="M20">
            <v>27</v>
          </cell>
        </row>
        <row r="21">
          <cell r="C21">
            <v>308</v>
          </cell>
          <cell r="M21">
            <v>27</v>
          </cell>
        </row>
        <row r="22">
          <cell r="C22">
            <v>269</v>
          </cell>
          <cell r="M22">
            <v>18</v>
          </cell>
        </row>
        <row r="23">
          <cell r="C23">
            <v>435</v>
          </cell>
          <cell r="M23">
            <v>37</v>
          </cell>
        </row>
        <row r="24">
          <cell r="C24">
            <v>133</v>
          </cell>
          <cell r="M24">
            <v>22</v>
          </cell>
        </row>
        <row r="25">
          <cell r="C25">
            <v>627</v>
          </cell>
          <cell r="M25">
            <v>20</v>
          </cell>
        </row>
        <row r="26">
          <cell r="C26">
            <v>189</v>
          </cell>
          <cell r="M26">
            <v>2</v>
          </cell>
        </row>
        <row r="27">
          <cell r="C27">
            <v>245</v>
          </cell>
          <cell r="M27">
            <v>53</v>
          </cell>
        </row>
        <row r="28">
          <cell r="C28">
            <v>285</v>
          </cell>
          <cell r="M28">
            <v>22</v>
          </cell>
        </row>
        <row r="29">
          <cell r="C29">
            <v>164</v>
          </cell>
          <cell r="M29">
            <v>36</v>
          </cell>
        </row>
        <row r="30">
          <cell r="C30">
            <v>227</v>
          </cell>
          <cell r="M30">
            <v>28</v>
          </cell>
        </row>
      </sheetData>
      <sheetData sheetId="5" refreshError="1"/>
      <sheetData sheetId="6" refreshError="1"/>
      <sheetData sheetId="7">
        <row r="8">
          <cell r="C8">
            <v>3319</v>
          </cell>
        </row>
        <row r="9">
          <cell r="C9">
            <v>1916</v>
          </cell>
        </row>
        <row r="10">
          <cell r="C10">
            <v>10370</v>
          </cell>
        </row>
        <row r="11">
          <cell r="C11">
            <v>2440</v>
          </cell>
        </row>
        <row r="12">
          <cell r="C12">
            <v>3174</v>
          </cell>
        </row>
        <row r="13">
          <cell r="C13">
            <v>2859</v>
          </cell>
        </row>
        <row r="14">
          <cell r="C14">
            <v>2804</v>
          </cell>
        </row>
        <row r="15">
          <cell r="C15">
            <v>1379</v>
          </cell>
        </row>
        <row r="16">
          <cell r="C16">
            <v>12617</v>
          </cell>
        </row>
        <row r="17">
          <cell r="C17">
            <v>2723</v>
          </cell>
        </row>
        <row r="18">
          <cell r="C18">
            <v>504</v>
          </cell>
        </row>
        <row r="19">
          <cell r="C19">
            <v>3712</v>
          </cell>
        </row>
        <row r="20">
          <cell r="C20">
            <v>2855</v>
          </cell>
        </row>
        <row r="21">
          <cell r="C21">
            <v>6239</v>
          </cell>
        </row>
        <row r="22">
          <cell r="C22">
            <v>4379</v>
          </cell>
        </row>
        <row r="23">
          <cell r="C23">
            <v>2364</v>
          </cell>
        </row>
        <row r="24">
          <cell r="C24">
            <v>1689</v>
          </cell>
        </row>
        <row r="25">
          <cell r="C25">
            <v>1452</v>
          </cell>
        </row>
        <row r="26">
          <cell r="C26">
            <v>5805</v>
          </cell>
        </row>
        <row r="27">
          <cell r="C27">
            <v>1007</v>
          </cell>
        </row>
        <row r="28">
          <cell r="C28">
            <v>2010</v>
          </cell>
        </row>
        <row r="29">
          <cell r="C29">
            <v>3095</v>
          </cell>
        </row>
        <row r="30">
          <cell r="C30">
            <v>1152</v>
          </cell>
        </row>
        <row r="31">
          <cell r="C31">
            <v>2385</v>
          </cell>
        </row>
      </sheetData>
      <sheetData sheetId="8" refreshError="1"/>
      <sheetData sheetId="9">
        <row r="8">
          <cell r="C8">
            <v>95</v>
          </cell>
        </row>
        <row r="9">
          <cell r="C9">
            <v>55</v>
          </cell>
        </row>
        <row r="10">
          <cell r="C10">
            <v>166</v>
          </cell>
        </row>
        <row r="11">
          <cell r="C11">
            <v>130</v>
          </cell>
        </row>
        <row r="12">
          <cell r="C12">
            <v>101</v>
          </cell>
        </row>
        <row r="13">
          <cell r="C13">
            <v>43</v>
          </cell>
        </row>
        <row r="14">
          <cell r="C14">
            <v>53</v>
          </cell>
        </row>
        <row r="15">
          <cell r="C15">
            <v>83</v>
          </cell>
        </row>
        <row r="16">
          <cell r="C16">
            <v>357</v>
          </cell>
        </row>
        <row r="17">
          <cell r="C17">
            <v>24</v>
          </cell>
        </row>
        <row r="18">
          <cell r="C18">
            <v>0</v>
          </cell>
        </row>
        <row r="19">
          <cell r="C19">
            <v>132</v>
          </cell>
        </row>
        <row r="20">
          <cell r="C20">
            <v>60</v>
          </cell>
        </row>
        <row r="21">
          <cell r="C21">
            <v>133</v>
          </cell>
        </row>
        <row r="22">
          <cell r="C22">
            <v>105</v>
          </cell>
        </row>
        <row r="23">
          <cell r="C23">
            <v>54</v>
          </cell>
        </row>
        <row r="24">
          <cell r="C24">
            <v>179</v>
          </cell>
        </row>
        <row r="25">
          <cell r="C25">
            <v>67</v>
          </cell>
        </row>
        <row r="26">
          <cell r="C26">
            <v>141</v>
          </cell>
        </row>
        <row r="27">
          <cell r="C27">
            <v>25</v>
          </cell>
        </row>
        <row r="28">
          <cell r="C28">
            <v>72</v>
          </cell>
        </row>
        <row r="29">
          <cell r="C29">
            <v>74</v>
          </cell>
        </row>
        <row r="30">
          <cell r="C30">
            <v>27</v>
          </cell>
        </row>
        <row r="31">
          <cell r="C31">
            <v>110</v>
          </cell>
        </row>
      </sheetData>
      <sheetData sheetId="10" refreshError="1"/>
      <sheetData sheetId="11">
        <row r="7">
          <cell r="C7">
            <v>239</v>
          </cell>
        </row>
        <row r="8">
          <cell r="C8">
            <v>219</v>
          </cell>
        </row>
        <row r="9">
          <cell r="C9">
            <v>611</v>
          </cell>
        </row>
        <row r="10">
          <cell r="C10">
            <v>125</v>
          </cell>
        </row>
        <row r="11">
          <cell r="C11">
            <v>200</v>
          </cell>
        </row>
        <row r="12">
          <cell r="C12">
            <v>209</v>
          </cell>
        </row>
        <row r="13">
          <cell r="C13">
            <v>166</v>
          </cell>
        </row>
        <row r="14">
          <cell r="C14">
            <v>222</v>
          </cell>
        </row>
        <row r="15">
          <cell r="C15">
            <v>883</v>
          </cell>
        </row>
        <row r="16">
          <cell r="C16">
            <v>124</v>
          </cell>
        </row>
        <row r="17">
          <cell r="C17">
            <v>6</v>
          </cell>
        </row>
        <row r="18">
          <cell r="C18">
            <v>351</v>
          </cell>
        </row>
        <row r="19">
          <cell r="C19">
            <v>170</v>
          </cell>
        </row>
        <row r="20">
          <cell r="C20">
            <v>472</v>
          </cell>
        </row>
        <row r="21">
          <cell r="C21">
            <v>226</v>
          </cell>
        </row>
        <row r="22">
          <cell r="C22">
            <v>192</v>
          </cell>
        </row>
        <row r="23">
          <cell r="C23">
            <v>188</v>
          </cell>
        </row>
        <row r="24">
          <cell r="C24">
            <v>176</v>
          </cell>
        </row>
        <row r="25">
          <cell r="C25">
            <v>627</v>
          </cell>
        </row>
        <row r="26">
          <cell r="C26">
            <v>68</v>
          </cell>
        </row>
        <row r="27">
          <cell r="C27">
            <v>304</v>
          </cell>
        </row>
        <row r="28">
          <cell r="C28">
            <v>180</v>
          </cell>
        </row>
        <row r="29">
          <cell r="C29">
            <v>221</v>
          </cell>
        </row>
        <row r="30">
          <cell r="C30">
            <v>190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4">
          <cell r="L14">
            <v>8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29" t="s">
        <v>27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</row>
    <row r="2" spans="1:38" s="36" customFormat="1" ht="19.5" customHeight="1">
      <c r="A2" s="130" t="s">
        <v>82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</row>
    <row r="3" spans="1:38" s="36" customFormat="1" ht="26.25" customHeight="1">
      <c r="A3" s="131" t="s">
        <v>86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</row>
    <row r="4" spans="1:38" s="39" customFormat="1" ht="80.25" customHeight="1">
      <c r="A4" s="145" t="s">
        <v>25</v>
      </c>
      <c r="B4" s="148" t="s">
        <v>44</v>
      </c>
      <c r="C4" s="151" t="s">
        <v>56</v>
      </c>
      <c r="D4" s="152"/>
      <c r="E4" s="153"/>
      <c r="F4" s="37"/>
      <c r="G4" s="117" t="s">
        <v>74</v>
      </c>
      <c r="H4" s="118"/>
      <c r="I4" s="119"/>
      <c r="J4" s="38"/>
      <c r="K4" s="126" t="s">
        <v>75</v>
      </c>
      <c r="L4" s="127"/>
      <c r="M4" s="127"/>
      <c r="N4" s="128"/>
      <c r="O4" s="110"/>
      <c r="P4" s="126" t="s">
        <v>76</v>
      </c>
      <c r="Q4" s="118"/>
      <c r="R4" s="118"/>
      <c r="S4" s="119"/>
      <c r="T4" s="110"/>
      <c r="U4" s="126" t="s">
        <v>77</v>
      </c>
      <c r="V4" s="118"/>
      <c r="W4" s="118"/>
      <c r="X4" s="119"/>
      <c r="Y4" s="110"/>
      <c r="Z4" s="132" t="s">
        <v>78</v>
      </c>
      <c r="AA4" s="133"/>
      <c r="AB4" s="134"/>
      <c r="AC4" s="111"/>
      <c r="AD4" s="126" t="s">
        <v>84</v>
      </c>
      <c r="AE4" s="127"/>
      <c r="AF4" s="128"/>
      <c r="AG4" s="126" t="s">
        <v>79</v>
      </c>
      <c r="AH4" s="127"/>
      <c r="AI4" s="128"/>
      <c r="AJ4" s="110"/>
      <c r="AK4" s="126" t="s">
        <v>80</v>
      </c>
      <c r="AL4" s="119"/>
    </row>
    <row r="5" spans="1:38" s="39" customFormat="1" ht="45.75" customHeight="1">
      <c r="A5" s="146"/>
      <c r="B5" s="149"/>
      <c r="C5" s="154"/>
      <c r="D5" s="155"/>
      <c r="E5" s="156"/>
      <c r="F5" s="40"/>
      <c r="G5" s="144" t="s">
        <v>68</v>
      </c>
      <c r="H5" s="144"/>
      <c r="I5" s="144"/>
      <c r="J5" s="112"/>
      <c r="K5" s="143" t="s">
        <v>69</v>
      </c>
      <c r="L5" s="143"/>
      <c r="M5" s="143"/>
      <c r="N5" s="143"/>
      <c r="O5" s="108"/>
      <c r="P5" s="143" t="s">
        <v>70</v>
      </c>
      <c r="Q5" s="143"/>
      <c r="R5" s="143"/>
      <c r="S5" s="143"/>
      <c r="T5" s="108"/>
      <c r="U5" s="143" t="s">
        <v>39</v>
      </c>
      <c r="V5" s="144" t="s">
        <v>42</v>
      </c>
      <c r="W5" s="144" t="s">
        <v>43</v>
      </c>
      <c r="X5" s="143" t="s">
        <v>50</v>
      </c>
      <c r="Y5" s="108"/>
      <c r="Z5" s="143" t="s">
        <v>51</v>
      </c>
      <c r="AA5" s="143"/>
      <c r="AB5" s="143"/>
      <c r="AC5" s="109"/>
      <c r="AD5" s="117" t="s">
        <v>85</v>
      </c>
      <c r="AE5" s="118"/>
      <c r="AF5" s="119"/>
      <c r="AG5" s="117" t="s">
        <v>52</v>
      </c>
      <c r="AH5" s="118"/>
      <c r="AI5" s="119"/>
      <c r="AJ5" s="108"/>
      <c r="AK5" s="143" t="s">
        <v>52</v>
      </c>
      <c r="AL5" s="143"/>
    </row>
    <row r="6" spans="1:38" s="39" customFormat="1" ht="21" customHeight="1">
      <c r="A6" s="146"/>
      <c r="B6" s="149"/>
      <c r="C6" s="122">
        <v>2023</v>
      </c>
      <c r="D6" s="122">
        <v>2024</v>
      </c>
      <c r="E6" s="137" t="s">
        <v>28</v>
      </c>
      <c r="F6" s="40"/>
      <c r="G6" s="141">
        <v>2023</v>
      </c>
      <c r="H6" s="141">
        <v>2024</v>
      </c>
      <c r="I6" s="137" t="s">
        <v>28</v>
      </c>
      <c r="J6" s="112"/>
      <c r="K6" s="139">
        <v>2023</v>
      </c>
      <c r="L6" s="117">
        <v>2024</v>
      </c>
      <c r="M6" s="118"/>
      <c r="N6" s="119"/>
      <c r="O6" s="108"/>
      <c r="P6" s="139">
        <v>2023</v>
      </c>
      <c r="Q6" s="117">
        <v>2024</v>
      </c>
      <c r="R6" s="118"/>
      <c r="S6" s="119"/>
      <c r="T6" s="108"/>
      <c r="U6" s="143"/>
      <c r="V6" s="144"/>
      <c r="W6" s="144"/>
      <c r="X6" s="143"/>
      <c r="Y6" s="108"/>
      <c r="Z6" s="141">
        <v>2023</v>
      </c>
      <c r="AA6" s="141">
        <v>2024</v>
      </c>
      <c r="AB6" s="137" t="s">
        <v>28</v>
      </c>
      <c r="AC6" s="113"/>
      <c r="AD6" s="120">
        <v>2023</v>
      </c>
      <c r="AE6" s="122">
        <v>2024</v>
      </c>
      <c r="AF6" s="124" t="s">
        <v>28</v>
      </c>
      <c r="AG6" s="120">
        <v>2023</v>
      </c>
      <c r="AH6" s="141">
        <v>2024</v>
      </c>
      <c r="AI6" s="124" t="s">
        <v>28</v>
      </c>
      <c r="AJ6" s="108"/>
      <c r="AK6" s="141">
        <v>2023</v>
      </c>
      <c r="AL6" s="141">
        <v>2024</v>
      </c>
    </row>
    <row r="7" spans="1:38" s="39" customFormat="1" ht="43.5" customHeight="1">
      <c r="A7" s="146"/>
      <c r="B7" s="149"/>
      <c r="C7" s="123"/>
      <c r="D7" s="123"/>
      <c r="E7" s="138"/>
      <c r="F7" s="41"/>
      <c r="G7" s="142"/>
      <c r="H7" s="142"/>
      <c r="I7" s="138"/>
      <c r="J7" s="41"/>
      <c r="K7" s="140"/>
      <c r="L7" s="108" t="s">
        <v>45</v>
      </c>
      <c r="M7" s="108" t="s">
        <v>48</v>
      </c>
      <c r="N7" s="108" t="s">
        <v>28</v>
      </c>
      <c r="O7" s="41"/>
      <c r="P7" s="140"/>
      <c r="Q7" s="108" t="s">
        <v>45</v>
      </c>
      <c r="R7" s="108" t="s">
        <v>49</v>
      </c>
      <c r="S7" s="108" t="s">
        <v>28</v>
      </c>
      <c r="T7" s="41"/>
      <c r="U7" s="143"/>
      <c r="V7" s="144"/>
      <c r="W7" s="144"/>
      <c r="X7" s="143"/>
      <c r="Y7" s="108"/>
      <c r="Z7" s="142"/>
      <c r="AA7" s="142"/>
      <c r="AB7" s="138"/>
      <c r="AC7" s="114"/>
      <c r="AD7" s="121"/>
      <c r="AE7" s="123"/>
      <c r="AF7" s="125"/>
      <c r="AG7" s="121"/>
      <c r="AH7" s="142"/>
      <c r="AI7" s="125"/>
      <c r="AJ7" s="41"/>
      <c r="AK7" s="142"/>
      <c r="AL7" s="142"/>
    </row>
    <row r="8" spans="1:38" s="39" customFormat="1" ht="15" customHeight="1">
      <c r="A8" s="147"/>
      <c r="B8" s="150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3052</v>
      </c>
      <c r="D10" s="106">
        <v>3132</v>
      </c>
      <c r="E10" s="106">
        <v>32</v>
      </c>
      <c r="F10" s="54"/>
      <c r="G10" s="54">
        <v>142</v>
      </c>
      <c r="H10" s="106">
        <v>174</v>
      </c>
      <c r="I10" s="54">
        <v>0</v>
      </c>
      <c r="J10" s="54"/>
      <c r="K10" s="54">
        <v>184</v>
      </c>
      <c r="L10" s="106">
        <v>157</v>
      </c>
      <c r="M10" s="106">
        <v>48</v>
      </c>
      <c r="N10" s="106">
        <v>5</v>
      </c>
      <c r="O10" s="54"/>
      <c r="P10" s="54">
        <v>26</v>
      </c>
      <c r="Q10" s="106">
        <v>26</v>
      </c>
      <c r="R10" s="106">
        <v>0</v>
      </c>
      <c r="S10" s="106">
        <v>0</v>
      </c>
      <c r="T10" s="54"/>
      <c r="U10" s="54">
        <v>39</v>
      </c>
      <c r="V10" s="54">
        <v>31</v>
      </c>
      <c r="W10" s="54">
        <v>21</v>
      </c>
      <c r="X10" s="54">
        <v>2</v>
      </c>
      <c r="Y10" s="54"/>
      <c r="Z10" s="54">
        <v>2191</v>
      </c>
      <c r="AA10" s="54">
        <v>2115</v>
      </c>
      <c r="AB10" s="54">
        <v>25</v>
      </c>
      <c r="AC10" s="54"/>
      <c r="AD10" s="54">
        <v>0</v>
      </c>
      <c r="AE10" s="54">
        <v>69</v>
      </c>
      <c r="AF10" s="54">
        <v>2</v>
      </c>
      <c r="AG10" s="54">
        <v>214</v>
      </c>
      <c r="AH10" s="54">
        <v>281</v>
      </c>
      <c r="AI10" s="54">
        <v>0</v>
      </c>
      <c r="AJ10" s="54"/>
      <c r="AK10" s="54">
        <v>295</v>
      </c>
      <c r="AL10" s="106">
        <v>310</v>
      </c>
    </row>
    <row r="11" spans="1:38" s="39" customFormat="1" ht="24.95" customHeight="1">
      <c r="A11" s="52">
        <v>2</v>
      </c>
      <c r="B11" s="53" t="s">
        <v>2</v>
      </c>
      <c r="C11" s="54">
        <v>1667</v>
      </c>
      <c r="D11" s="106">
        <v>1616</v>
      </c>
      <c r="E11" s="106">
        <v>10</v>
      </c>
      <c r="F11" s="54"/>
      <c r="G11" s="54">
        <v>121</v>
      </c>
      <c r="H11" s="106">
        <v>165</v>
      </c>
      <c r="I11" s="54">
        <v>1</v>
      </c>
      <c r="J11" s="54"/>
      <c r="K11" s="54">
        <v>135</v>
      </c>
      <c r="L11" s="106">
        <v>154</v>
      </c>
      <c r="M11" s="106">
        <v>63</v>
      </c>
      <c r="N11" s="106">
        <v>0</v>
      </c>
      <c r="O11" s="54"/>
      <c r="P11" s="54">
        <v>17</v>
      </c>
      <c r="Q11" s="106">
        <v>20</v>
      </c>
      <c r="R11" s="106">
        <v>0</v>
      </c>
      <c r="S11" s="106">
        <v>0</v>
      </c>
      <c r="T11" s="54"/>
      <c r="U11" s="54">
        <v>30</v>
      </c>
      <c r="V11" s="54">
        <v>25</v>
      </c>
      <c r="W11" s="54">
        <v>21</v>
      </c>
      <c r="X11" s="54">
        <v>2</v>
      </c>
      <c r="Y11" s="54"/>
      <c r="Z11" s="54">
        <v>1261</v>
      </c>
      <c r="AA11" s="54">
        <v>1094</v>
      </c>
      <c r="AB11" s="54">
        <v>9</v>
      </c>
      <c r="AC11" s="54"/>
      <c r="AD11" s="54">
        <v>0</v>
      </c>
      <c r="AE11" s="54">
        <v>45</v>
      </c>
      <c r="AF11" s="54">
        <v>0</v>
      </c>
      <c r="AG11" s="54">
        <v>67</v>
      </c>
      <c r="AH11" s="54">
        <v>91</v>
      </c>
      <c r="AI11" s="54">
        <v>0</v>
      </c>
      <c r="AJ11" s="54"/>
      <c r="AK11" s="54">
        <v>66</v>
      </c>
      <c r="AL11" s="106">
        <v>47</v>
      </c>
    </row>
    <row r="12" spans="1:38" s="39" customFormat="1" ht="24.95" customHeight="1">
      <c r="A12" s="52">
        <v>3</v>
      </c>
      <c r="B12" s="53" t="s">
        <v>3</v>
      </c>
      <c r="C12" s="54">
        <v>7555</v>
      </c>
      <c r="D12" s="106">
        <v>8185</v>
      </c>
      <c r="E12" s="106">
        <v>42</v>
      </c>
      <c r="F12" s="54"/>
      <c r="G12" s="54">
        <v>329</v>
      </c>
      <c r="H12" s="106">
        <v>441</v>
      </c>
      <c r="I12" s="54">
        <v>0</v>
      </c>
      <c r="J12" s="54"/>
      <c r="K12" s="54">
        <v>561</v>
      </c>
      <c r="L12" s="106">
        <v>554</v>
      </c>
      <c r="M12" s="106">
        <v>129</v>
      </c>
      <c r="N12" s="106">
        <v>2</v>
      </c>
      <c r="O12" s="54"/>
      <c r="P12" s="54">
        <v>19</v>
      </c>
      <c r="Q12" s="106">
        <v>26</v>
      </c>
      <c r="R12" s="106">
        <v>0</v>
      </c>
      <c r="S12" s="106">
        <v>0</v>
      </c>
      <c r="T12" s="54"/>
      <c r="U12" s="54">
        <v>104</v>
      </c>
      <c r="V12" s="54">
        <v>60</v>
      </c>
      <c r="W12" s="54">
        <v>26</v>
      </c>
      <c r="X12" s="54">
        <v>6</v>
      </c>
      <c r="Y12" s="54"/>
      <c r="Z12" s="54">
        <v>6090</v>
      </c>
      <c r="AA12" s="54">
        <v>6306</v>
      </c>
      <c r="AB12" s="54">
        <v>33</v>
      </c>
      <c r="AC12" s="54"/>
      <c r="AD12" s="54">
        <v>0</v>
      </c>
      <c r="AE12" s="54">
        <v>142</v>
      </c>
      <c r="AF12" s="54">
        <v>7</v>
      </c>
      <c r="AG12" s="54">
        <v>375</v>
      </c>
      <c r="AH12" s="54">
        <v>554</v>
      </c>
      <c r="AI12" s="54">
        <v>0</v>
      </c>
      <c r="AJ12" s="54"/>
      <c r="AK12" s="54">
        <v>181</v>
      </c>
      <c r="AL12" s="106">
        <v>162</v>
      </c>
    </row>
    <row r="13" spans="1:38" s="39" customFormat="1" ht="24.95" customHeight="1">
      <c r="A13" s="52">
        <v>4</v>
      </c>
      <c r="B13" s="53" t="s">
        <v>21</v>
      </c>
      <c r="C13" s="54">
        <v>2492</v>
      </c>
      <c r="D13" s="106">
        <v>2190</v>
      </c>
      <c r="E13" s="106">
        <v>8</v>
      </c>
      <c r="F13" s="54"/>
      <c r="G13" s="54">
        <v>76</v>
      </c>
      <c r="H13" s="106">
        <v>81</v>
      </c>
      <c r="I13" s="54">
        <v>0</v>
      </c>
      <c r="J13" s="54"/>
      <c r="K13" s="54">
        <v>295</v>
      </c>
      <c r="L13" s="106">
        <v>215</v>
      </c>
      <c r="M13" s="106">
        <v>14</v>
      </c>
      <c r="N13" s="106">
        <v>0</v>
      </c>
      <c r="O13" s="54"/>
      <c r="P13" s="54">
        <v>40</v>
      </c>
      <c r="Q13" s="106">
        <v>32</v>
      </c>
      <c r="R13" s="106">
        <v>0</v>
      </c>
      <c r="S13" s="106">
        <v>0</v>
      </c>
      <c r="T13" s="54"/>
      <c r="U13" s="54">
        <v>14</v>
      </c>
      <c r="V13" s="54">
        <v>9</v>
      </c>
      <c r="W13" s="54">
        <v>2</v>
      </c>
      <c r="X13" s="54">
        <v>4</v>
      </c>
      <c r="Y13" s="54"/>
      <c r="Z13" s="54">
        <v>1775</v>
      </c>
      <c r="AA13" s="54">
        <v>1505</v>
      </c>
      <c r="AB13" s="54">
        <v>8</v>
      </c>
      <c r="AC13" s="54"/>
      <c r="AD13" s="54">
        <v>0</v>
      </c>
      <c r="AE13" s="54">
        <v>98</v>
      </c>
      <c r="AF13" s="54">
        <v>0</v>
      </c>
      <c r="AG13" s="54">
        <v>272</v>
      </c>
      <c r="AH13" s="54">
        <v>247</v>
      </c>
      <c r="AI13" s="54">
        <v>0</v>
      </c>
      <c r="AJ13" s="54"/>
      <c r="AK13" s="54">
        <v>34</v>
      </c>
      <c r="AL13" s="106">
        <v>12</v>
      </c>
    </row>
    <row r="14" spans="1:38" s="39" customFormat="1" ht="24.95" customHeight="1">
      <c r="A14" s="52">
        <v>5</v>
      </c>
      <c r="B14" s="53" t="s">
        <v>4</v>
      </c>
      <c r="C14" s="54">
        <v>2599</v>
      </c>
      <c r="D14" s="106">
        <v>2807</v>
      </c>
      <c r="E14" s="106">
        <v>19</v>
      </c>
      <c r="F14" s="54"/>
      <c r="G14" s="54">
        <v>135</v>
      </c>
      <c r="H14" s="106">
        <v>150</v>
      </c>
      <c r="I14" s="54">
        <v>0</v>
      </c>
      <c r="J14" s="54"/>
      <c r="K14" s="54">
        <v>196</v>
      </c>
      <c r="L14" s="106">
        <v>230</v>
      </c>
      <c r="M14" s="106">
        <v>29</v>
      </c>
      <c r="N14" s="106">
        <v>5</v>
      </c>
      <c r="O14" s="54"/>
      <c r="P14" s="54">
        <v>10</v>
      </c>
      <c r="Q14" s="106">
        <v>10</v>
      </c>
      <c r="R14" s="106">
        <v>0</v>
      </c>
      <c r="S14" s="106">
        <v>0</v>
      </c>
      <c r="T14" s="54"/>
      <c r="U14" s="54">
        <v>38</v>
      </c>
      <c r="V14" s="54">
        <v>26</v>
      </c>
      <c r="W14" s="54">
        <v>19</v>
      </c>
      <c r="X14" s="54">
        <v>4</v>
      </c>
      <c r="Y14" s="54"/>
      <c r="Z14" s="54">
        <v>2007</v>
      </c>
      <c r="AA14" s="54">
        <v>1975</v>
      </c>
      <c r="AB14" s="54">
        <v>11</v>
      </c>
      <c r="AC14" s="54"/>
      <c r="AD14" s="54">
        <v>0</v>
      </c>
      <c r="AE14" s="54">
        <v>89</v>
      </c>
      <c r="AF14" s="54">
        <v>3</v>
      </c>
      <c r="AG14" s="54">
        <v>203</v>
      </c>
      <c r="AH14" s="54">
        <v>305</v>
      </c>
      <c r="AI14" s="54">
        <v>0</v>
      </c>
      <c r="AJ14" s="54"/>
      <c r="AK14" s="54">
        <v>48</v>
      </c>
      <c r="AL14" s="106">
        <v>48</v>
      </c>
    </row>
    <row r="15" spans="1:38" s="39" customFormat="1" ht="24.95" customHeight="1">
      <c r="A15" s="52">
        <v>6</v>
      </c>
      <c r="B15" s="53" t="s">
        <v>5</v>
      </c>
      <c r="C15" s="54">
        <v>2489</v>
      </c>
      <c r="D15" s="106">
        <v>2572</v>
      </c>
      <c r="E15" s="106">
        <v>34</v>
      </c>
      <c r="F15" s="54"/>
      <c r="G15" s="54">
        <v>116</v>
      </c>
      <c r="H15" s="106">
        <v>150</v>
      </c>
      <c r="I15" s="54">
        <v>1</v>
      </c>
      <c r="J15" s="54"/>
      <c r="K15" s="54">
        <v>221</v>
      </c>
      <c r="L15" s="106">
        <v>232</v>
      </c>
      <c r="M15" s="106">
        <v>45</v>
      </c>
      <c r="N15" s="106">
        <v>0</v>
      </c>
      <c r="O15" s="54"/>
      <c r="P15" s="54">
        <v>14</v>
      </c>
      <c r="Q15" s="106">
        <v>14</v>
      </c>
      <c r="R15" s="106">
        <v>1</v>
      </c>
      <c r="S15" s="106">
        <v>0</v>
      </c>
      <c r="T15" s="54"/>
      <c r="U15" s="54">
        <v>10</v>
      </c>
      <c r="V15" s="54">
        <v>4</v>
      </c>
      <c r="W15" s="54">
        <v>3</v>
      </c>
      <c r="X15" s="54">
        <v>0</v>
      </c>
      <c r="Y15" s="54"/>
      <c r="Z15" s="54">
        <v>1953</v>
      </c>
      <c r="AA15" s="54">
        <v>1888</v>
      </c>
      <c r="AB15" s="54">
        <v>32</v>
      </c>
      <c r="AC15" s="54"/>
      <c r="AD15" s="54">
        <v>0</v>
      </c>
      <c r="AE15" s="54">
        <v>38</v>
      </c>
      <c r="AF15" s="54">
        <v>1</v>
      </c>
      <c r="AG15" s="54">
        <v>156</v>
      </c>
      <c r="AH15" s="54">
        <v>229</v>
      </c>
      <c r="AI15" s="54">
        <v>0</v>
      </c>
      <c r="AJ15" s="54"/>
      <c r="AK15" s="54">
        <v>29</v>
      </c>
      <c r="AL15" s="106">
        <v>21</v>
      </c>
    </row>
    <row r="16" spans="1:38" s="39" customFormat="1" ht="24.95" customHeight="1">
      <c r="A16" s="52">
        <v>7</v>
      </c>
      <c r="B16" s="53" t="s">
        <v>6</v>
      </c>
      <c r="C16" s="54">
        <v>2786</v>
      </c>
      <c r="D16" s="106">
        <v>2336</v>
      </c>
      <c r="E16" s="106">
        <v>5</v>
      </c>
      <c r="F16" s="54"/>
      <c r="G16" s="54">
        <v>130</v>
      </c>
      <c r="H16" s="106">
        <v>110</v>
      </c>
      <c r="I16" s="54">
        <v>0</v>
      </c>
      <c r="J16" s="54"/>
      <c r="K16" s="54">
        <v>236</v>
      </c>
      <c r="L16" s="106">
        <v>210</v>
      </c>
      <c r="M16" s="106">
        <v>56</v>
      </c>
      <c r="N16" s="106">
        <v>0</v>
      </c>
      <c r="O16" s="54"/>
      <c r="P16" s="54">
        <v>14</v>
      </c>
      <c r="Q16" s="106">
        <v>9</v>
      </c>
      <c r="R16" s="106">
        <v>0</v>
      </c>
      <c r="S16" s="106">
        <v>0</v>
      </c>
      <c r="T16" s="54"/>
      <c r="U16" s="54">
        <v>13</v>
      </c>
      <c r="V16" s="54">
        <v>7</v>
      </c>
      <c r="W16" s="54">
        <v>5</v>
      </c>
      <c r="X16" s="54">
        <v>0</v>
      </c>
      <c r="Y16" s="54"/>
      <c r="Z16" s="54">
        <v>2082</v>
      </c>
      <c r="AA16" s="54">
        <v>1637</v>
      </c>
      <c r="AB16" s="54">
        <v>4</v>
      </c>
      <c r="AC16" s="54"/>
      <c r="AD16" s="54">
        <v>0</v>
      </c>
      <c r="AE16" s="54">
        <v>46</v>
      </c>
      <c r="AF16" s="54">
        <v>1</v>
      </c>
      <c r="AG16" s="54">
        <v>174</v>
      </c>
      <c r="AH16" s="54">
        <v>175</v>
      </c>
      <c r="AI16" s="54">
        <v>0</v>
      </c>
      <c r="AJ16" s="54"/>
      <c r="AK16" s="54">
        <v>150</v>
      </c>
      <c r="AL16" s="106">
        <v>149</v>
      </c>
    </row>
    <row r="17" spans="1:38" s="39" customFormat="1" ht="24.95" customHeight="1">
      <c r="A17" s="52">
        <v>8</v>
      </c>
      <c r="B17" s="53" t="s">
        <v>22</v>
      </c>
      <c r="C17" s="54">
        <v>1314</v>
      </c>
      <c r="D17" s="106">
        <v>1408</v>
      </c>
      <c r="E17" s="106">
        <v>6</v>
      </c>
      <c r="F17" s="54"/>
      <c r="G17" s="54">
        <v>113</v>
      </c>
      <c r="H17" s="106">
        <v>159</v>
      </c>
      <c r="I17" s="54">
        <v>0</v>
      </c>
      <c r="J17" s="54"/>
      <c r="K17" s="54">
        <v>139</v>
      </c>
      <c r="L17" s="106">
        <v>142</v>
      </c>
      <c r="M17" s="106">
        <v>6</v>
      </c>
      <c r="N17" s="106">
        <v>0</v>
      </c>
      <c r="O17" s="54"/>
      <c r="P17" s="54">
        <v>22</v>
      </c>
      <c r="Q17" s="106">
        <v>21</v>
      </c>
      <c r="R17" s="106">
        <v>0</v>
      </c>
      <c r="S17" s="106">
        <v>0</v>
      </c>
      <c r="T17" s="54"/>
      <c r="U17" s="54">
        <v>17</v>
      </c>
      <c r="V17" s="54">
        <v>10</v>
      </c>
      <c r="W17" s="54">
        <v>4</v>
      </c>
      <c r="X17" s="54">
        <v>0</v>
      </c>
      <c r="Y17" s="54"/>
      <c r="Z17" s="54">
        <v>815</v>
      </c>
      <c r="AA17" s="54">
        <v>809</v>
      </c>
      <c r="AB17" s="54">
        <v>6</v>
      </c>
      <c r="AC17" s="54"/>
      <c r="AD17" s="54">
        <v>0</v>
      </c>
      <c r="AE17" s="54">
        <v>61</v>
      </c>
      <c r="AF17" s="54">
        <v>0</v>
      </c>
      <c r="AG17" s="54">
        <v>196</v>
      </c>
      <c r="AH17" s="54">
        <v>192</v>
      </c>
      <c r="AI17" s="54">
        <v>0</v>
      </c>
      <c r="AJ17" s="54"/>
      <c r="AK17" s="54">
        <v>29</v>
      </c>
      <c r="AL17" s="106">
        <v>24</v>
      </c>
    </row>
    <row r="18" spans="1:38" s="39" customFormat="1" ht="24.95" customHeight="1">
      <c r="A18" s="52">
        <v>9</v>
      </c>
      <c r="B18" s="53" t="s">
        <v>66</v>
      </c>
      <c r="C18" s="54">
        <v>11478</v>
      </c>
      <c r="D18" s="106">
        <v>12112</v>
      </c>
      <c r="E18" s="106">
        <v>41</v>
      </c>
      <c r="F18" s="54"/>
      <c r="G18" s="54">
        <v>516</v>
      </c>
      <c r="H18" s="106">
        <v>602</v>
      </c>
      <c r="I18" s="54">
        <v>0</v>
      </c>
      <c r="J18" s="54"/>
      <c r="K18" s="54">
        <v>1222</v>
      </c>
      <c r="L18" s="106">
        <v>976</v>
      </c>
      <c r="M18" s="106">
        <v>227</v>
      </c>
      <c r="N18" s="106">
        <v>4</v>
      </c>
      <c r="O18" s="54"/>
      <c r="P18" s="54">
        <v>54</v>
      </c>
      <c r="Q18" s="106">
        <v>49</v>
      </c>
      <c r="R18" s="106">
        <v>3</v>
      </c>
      <c r="S18" s="106">
        <v>0</v>
      </c>
      <c r="T18" s="54"/>
      <c r="U18" s="54">
        <v>153</v>
      </c>
      <c r="V18" s="54">
        <v>62</v>
      </c>
      <c r="W18" s="54">
        <v>46</v>
      </c>
      <c r="X18" s="54">
        <v>4</v>
      </c>
      <c r="Y18" s="54"/>
      <c r="Z18" s="54">
        <v>7912</v>
      </c>
      <c r="AA18" s="54">
        <v>8319</v>
      </c>
      <c r="AB18" s="54">
        <v>34</v>
      </c>
      <c r="AC18" s="54"/>
      <c r="AD18" s="54">
        <v>0</v>
      </c>
      <c r="AE18" s="54">
        <v>293</v>
      </c>
      <c r="AF18" s="54">
        <v>2</v>
      </c>
      <c r="AG18" s="54">
        <v>1551</v>
      </c>
      <c r="AH18" s="54">
        <v>1660</v>
      </c>
      <c r="AI18" s="54">
        <v>1</v>
      </c>
      <c r="AJ18" s="54"/>
      <c r="AK18" s="54">
        <v>223</v>
      </c>
      <c r="AL18" s="106">
        <v>213</v>
      </c>
    </row>
    <row r="19" spans="1:38" s="39" customFormat="1" ht="24.95" customHeight="1">
      <c r="A19" s="52">
        <v>10</v>
      </c>
      <c r="B19" s="53" t="s">
        <v>7</v>
      </c>
      <c r="C19" s="54">
        <v>2086</v>
      </c>
      <c r="D19" s="106">
        <v>2122</v>
      </c>
      <c r="E19" s="106">
        <v>16</v>
      </c>
      <c r="F19" s="54"/>
      <c r="G19" s="54">
        <v>59</v>
      </c>
      <c r="H19" s="106">
        <v>96</v>
      </c>
      <c r="I19" s="54">
        <v>0</v>
      </c>
      <c r="J19" s="54"/>
      <c r="K19" s="54">
        <v>125</v>
      </c>
      <c r="L19" s="106">
        <v>108</v>
      </c>
      <c r="M19" s="106">
        <v>38</v>
      </c>
      <c r="N19" s="106">
        <v>2</v>
      </c>
      <c r="O19" s="54"/>
      <c r="P19" s="54">
        <v>4</v>
      </c>
      <c r="Q19" s="106">
        <v>2</v>
      </c>
      <c r="R19" s="106">
        <v>0</v>
      </c>
      <c r="S19" s="106">
        <v>0</v>
      </c>
      <c r="T19" s="54"/>
      <c r="U19" s="54">
        <v>11</v>
      </c>
      <c r="V19" s="54">
        <v>8</v>
      </c>
      <c r="W19" s="54">
        <v>4</v>
      </c>
      <c r="X19" s="54">
        <v>0</v>
      </c>
      <c r="Y19" s="54"/>
      <c r="Z19" s="54">
        <v>1709</v>
      </c>
      <c r="AA19" s="54">
        <v>1673</v>
      </c>
      <c r="AB19" s="54">
        <v>12</v>
      </c>
      <c r="AC19" s="54"/>
      <c r="AD19" s="54">
        <v>0</v>
      </c>
      <c r="AE19" s="54">
        <v>18</v>
      </c>
      <c r="AF19" s="54">
        <v>2</v>
      </c>
      <c r="AG19" s="54">
        <v>102</v>
      </c>
      <c r="AH19" s="54">
        <v>129</v>
      </c>
      <c r="AI19" s="54">
        <v>0</v>
      </c>
      <c r="AJ19" s="54"/>
      <c r="AK19" s="54">
        <v>87</v>
      </c>
      <c r="AL19" s="106">
        <v>96</v>
      </c>
    </row>
    <row r="20" spans="1:38" s="39" customFormat="1" ht="24.95" customHeight="1">
      <c r="A20" s="52">
        <v>11</v>
      </c>
      <c r="B20" s="53" t="s">
        <v>23</v>
      </c>
      <c r="C20" s="54">
        <v>701</v>
      </c>
      <c r="D20" s="106">
        <v>313</v>
      </c>
      <c r="E20" s="106">
        <v>0</v>
      </c>
      <c r="F20" s="54"/>
      <c r="G20" s="54">
        <v>7</v>
      </c>
      <c r="H20" s="106">
        <v>2</v>
      </c>
      <c r="I20" s="54">
        <v>0</v>
      </c>
      <c r="J20" s="54"/>
      <c r="K20" s="54">
        <v>79</v>
      </c>
      <c r="L20" s="106">
        <v>44</v>
      </c>
      <c r="M20" s="106">
        <v>20</v>
      </c>
      <c r="N20" s="106">
        <v>0</v>
      </c>
      <c r="O20" s="54"/>
      <c r="P20" s="54">
        <v>4</v>
      </c>
      <c r="Q20" s="106">
        <v>0</v>
      </c>
      <c r="R20" s="106">
        <v>0</v>
      </c>
      <c r="S20" s="106">
        <v>0</v>
      </c>
      <c r="T20" s="54"/>
      <c r="U20" s="54">
        <v>2</v>
      </c>
      <c r="V20" s="54">
        <v>0</v>
      </c>
      <c r="W20" s="54">
        <v>0</v>
      </c>
      <c r="X20" s="54">
        <v>0</v>
      </c>
      <c r="Y20" s="54"/>
      <c r="Z20" s="54">
        <v>555</v>
      </c>
      <c r="AA20" s="54">
        <v>237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46</v>
      </c>
      <c r="AH20" s="54">
        <v>23</v>
      </c>
      <c r="AI20" s="54">
        <v>0</v>
      </c>
      <c r="AJ20" s="54"/>
      <c r="AK20" s="54">
        <v>10</v>
      </c>
      <c r="AL20" s="106">
        <v>7</v>
      </c>
    </row>
    <row r="21" spans="1:38" s="39" customFormat="1" ht="24.95" customHeight="1">
      <c r="A21" s="52">
        <v>12</v>
      </c>
      <c r="B21" s="53" t="s">
        <v>8</v>
      </c>
      <c r="C21" s="54">
        <v>3410</v>
      </c>
      <c r="D21" s="106">
        <v>3816</v>
      </c>
      <c r="E21" s="106">
        <v>16</v>
      </c>
      <c r="F21" s="54"/>
      <c r="G21" s="54">
        <v>188</v>
      </c>
      <c r="H21" s="106">
        <v>259</v>
      </c>
      <c r="I21" s="54">
        <v>0</v>
      </c>
      <c r="J21" s="54"/>
      <c r="K21" s="54">
        <v>352</v>
      </c>
      <c r="L21" s="106">
        <v>374</v>
      </c>
      <c r="M21" s="106">
        <v>97</v>
      </c>
      <c r="N21" s="106">
        <v>0</v>
      </c>
      <c r="O21" s="54"/>
      <c r="P21" s="54">
        <v>22</v>
      </c>
      <c r="Q21" s="106">
        <v>22</v>
      </c>
      <c r="R21" s="106">
        <v>0</v>
      </c>
      <c r="S21" s="106">
        <v>0</v>
      </c>
      <c r="T21" s="54"/>
      <c r="U21" s="54">
        <v>46</v>
      </c>
      <c r="V21" s="54">
        <v>26</v>
      </c>
      <c r="W21" s="54">
        <v>15</v>
      </c>
      <c r="X21" s="54">
        <v>1</v>
      </c>
      <c r="Y21" s="54"/>
      <c r="Z21" s="54">
        <v>2266</v>
      </c>
      <c r="AA21" s="54">
        <v>2349</v>
      </c>
      <c r="AB21" s="54">
        <v>14</v>
      </c>
      <c r="AC21" s="54"/>
      <c r="AD21" s="54">
        <v>0</v>
      </c>
      <c r="AE21" s="54">
        <v>104</v>
      </c>
      <c r="AF21" s="54">
        <v>2</v>
      </c>
      <c r="AG21" s="54">
        <v>403</v>
      </c>
      <c r="AH21" s="54">
        <v>466</v>
      </c>
      <c r="AI21" s="54">
        <v>0</v>
      </c>
      <c r="AJ21" s="54"/>
      <c r="AK21" s="54">
        <v>179</v>
      </c>
      <c r="AL21" s="106">
        <v>242</v>
      </c>
    </row>
    <row r="22" spans="1:38" s="39" customFormat="1" ht="24.95" customHeight="1">
      <c r="A22" s="52">
        <v>13</v>
      </c>
      <c r="B22" s="53" t="s">
        <v>9</v>
      </c>
      <c r="C22" s="54">
        <v>2116</v>
      </c>
      <c r="D22" s="106">
        <v>2179</v>
      </c>
      <c r="E22" s="106">
        <v>27</v>
      </c>
      <c r="F22" s="54"/>
      <c r="G22" s="54">
        <v>111</v>
      </c>
      <c r="H22" s="106">
        <v>121</v>
      </c>
      <c r="I22" s="54">
        <v>0</v>
      </c>
      <c r="J22" s="54"/>
      <c r="K22" s="54">
        <v>135</v>
      </c>
      <c r="L22" s="106">
        <v>103</v>
      </c>
      <c r="M22" s="106">
        <v>17</v>
      </c>
      <c r="N22" s="106">
        <v>3</v>
      </c>
      <c r="O22" s="54"/>
      <c r="P22" s="54">
        <v>17</v>
      </c>
      <c r="Q22" s="106">
        <v>12</v>
      </c>
      <c r="R22" s="106">
        <v>0</v>
      </c>
      <c r="S22" s="106">
        <v>0</v>
      </c>
      <c r="T22" s="54"/>
      <c r="U22" s="54">
        <v>16</v>
      </c>
      <c r="V22" s="54">
        <v>13</v>
      </c>
      <c r="W22" s="54">
        <v>6</v>
      </c>
      <c r="X22" s="54">
        <v>3</v>
      </c>
      <c r="Y22" s="54"/>
      <c r="Z22" s="54">
        <v>1696</v>
      </c>
      <c r="AA22" s="54">
        <v>1765</v>
      </c>
      <c r="AB22" s="54">
        <v>18</v>
      </c>
      <c r="AC22" s="54"/>
      <c r="AD22" s="54">
        <v>0</v>
      </c>
      <c r="AE22" s="54">
        <v>45</v>
      </c>
      <c r="AF22" s="54">
        <v>6</v>
      </c>
      <c r="AG22" s="54">
        <v>129</v>
      </c>
      <c r="AH22" s="54">
        <v>127</v>
      </c>
      <c r="AI22" s="54">
        <v>0</v>
      </c>
      <c r="AJ22" s="54"/>
      <c r="AK22" s="54">
        <v>28</v>
      </c>
      <c r="AL22" s="106">
        <v>6</v>
      </c>
    </row>
    <row r="23" spans="1:38" s="39" customFormat="1" ht="24.95" customHeight="1">
      <c r="A23" s="52">
        <v>14</v>
      </c>
      <c r="B23" s="53" t="s">
        <v>24</v>
      </c>
      <c r="C23" s="54">
        <v>5250</v>
      </c>
      <c r="D23" s="106">
        <v>5709</v>
      </c>
      <c r="E23" s="106">
        <v>44</v>
      </c>
      <c r="F23" s="54"/>
      <c r="G23" s="54">
        <v>262</v>
      </c>
      <c r="H23" s="106">
        <v>352</v>
      </c>
      <c r="I23" s="54">
        <v>0</v>
      </c>
      <c r="J23" s="54"/>
      <c r="K23" s="54">
        <v>393</v>
      </c>
      <c r="L23" s="106">
        <v>359</v>
      </c>
      <c r="M23" s="106">
        <v>74</v>
      </c>
      <c r="N23" s="106">
        <v>1</v>
      </c>
      <c r="O23" s="54"/>
      <c r="P23" s="54">
        <v>17</v>
      </c>
      <c r="Q23" s="106">
        <v>18</v>
      </c>
      <c r="R23" s="106">
        <v>0</v>
      </c>
      <c r="S23" s="106">
        <v>0</v>
      </c>
      <c r="T23" s="54"/>
      <c r="U23" s="54">
        <v>54</v>
      </c>
      <c r="V23" s="54">
        <v>19</v>
      </c>
      <c r="W23" s="54">
        <v>12</v>
      </c>
      <c r="X23" s="54">
        <v>3</v>
      </c>
      <c r="Y23" s="54"/>
      <c r="Z23" s="54">
        <v>4084</v>
      </c>
      <c r="AA23" s="54">
        <v>4246</v>
      </c>
      <c r="AB23" s="54">
        <v>42</v>
      </c>
      <c r="AC23" s="54"/>
      <c r="AD23" s="54">
        <v>0</v>
      </c>
      <c r="AE23" s="54">
        <v>112</v>
      </c>
      <c r="AF23" s="54">
        <v>1</v>
      </c>
      <c r="AG23" s="54">
        <v>457</v>
      </c>
      <c r="AH23" s="54">
        <v>592</v>
      </c>
      <c r="AI23" s="54">
        <v>0</v>
      </c>
      <c r="AJ23" s="54"/>
      <c r="AK23" s="54">
        <v>37</v>
      </c>
      <c r="AL23" s="106">
        <v>30</v>
      </c>
    </row>
    <row r="24" spans="1:38" s="39" customFormat="1" ht="24.95" customHeight="1">
      <c r="A24" s="52">
        <v>15</v>
      </c>
      <c r="B24" s="53" t="s">
        <v>10</v>
      </c>
      <c r="C24" s="54">
        <v>3110</v>
      </c>
      <c r="D24" s="106">
        <v>3156</v>
      </c>
      <c r="E24" s="106">
        <v>17</v>
      </c>
      <c r="F24" s="54"/>
      <c r="G24" s="54">
        <v>144</v>
      </c>
      <c r="H24" s="106">
        <v>150</v>
      </c>
      <c r="I24" s="54">
        <v>0</v>
      </c>
      <c r="J24" s="54"/>
      <c r="K24" s="54">
        <v>133</v>
      </c>
      <c r="L24" s="106">
        <v>155</v>
      </c>
      <c r="M24" s="106">
        <v>30</v>
      </c>
      <c r="N24" s="106">
        <v>3</v>
      </c>
      <c r="O24" s="54"/>
      <c r="P24" s="54">
        <v>19</v>
      </c>
      <c r="Q24" s="106">
        <v>13</v>
      </c>
      <c r="R24" s="106">
        <v>0</v>
      </c>
      <c r="S24" s="106">
        <v>0</v>
      </c>
      <c r="T24" s="54"/>
      <c r="U24" s="54">
        <v>15</v>
      </c>
      <c r="V24" s="54">
        <v>12</v>
      </c>
      <c r="W24" s="54">
        <v>7</v>
      </c>
      <c r="X24" s="54">
        <v>0</v>
      </c>
      <c r="Y24" s="54"/>
      <c r="Z24" s="54">
        <v>2550</v>
      </c>
      <c r="AA24" s="54">
        <v>2463</v>
      </c>
      <c r="AB24" s="54">
        <v>14</v>
      </c>
      <c r="AC24" s="54"/>
      <c r="AD24" s="54">
        <v>0</v>
      </c>
      <c r="AE24" s="54">
        <v>87</v>
      </c>
      <c r="AF24" s="54">
        <v>0</v>
      </c>
      <c r="AG24" s="54">
        <v>126</v>
      </c>
      <c r="AH24" s="54">
        <v>146</v>
      </c>
      <c r="AI24" s="54">
        <v>0</v>
      </c>
      <c r="AJ24" s="54"/>
      <c r="AK24" s="54">
        <v>138</v>
      </c>
      <c r="AL24" s="106">
        <v>142</v>
      </c>
    </row>
    <row r="25" spans="1:38" s="39" customFormat="1" ht="24.95" customHeight="1">
      <c r="A25" s="52">
        <v>16</v>
      </c>
      <c r="B25" s="53" t="s">
        <v>11</v>
      </c>
      <c r="C25" s="54">
        <v>1828</v>
      </c>
      <c r="D25" s="106">
        <v>1729</v>
      </c>
      <c r="E25" s="106">
        <v>7</v>
      </c>
      <c r="F25" s="54"/>
      <c r="G25" s="54">
        <v>117</v>
      </c>
      <c r="H25" s="106">
        <v>127</v>
      </c>
      <c r="I25" s="54">
        <v>0</v>
      </c>
      <c r="J25" s="54"/>
      <c r="K25" s="54">
        <v>131</v>
      </c>
      <c r="L25" s="106">
        <v>125</v>
      </c>
      <c r="M25" s="106">
        <v>16</v>
      </c>
      <c r="N25" s="106">
        <v>0</v>
      </c>
      <c r="O25" s="54"/>
      <c r="P25" s="54">
        <v>13</v>
      </c>
      <c r="Q25" s="106">
        <v>14</v>
      </c>
      <c r="R25" s="106">
        <v>1</v>
      </c>
      <c r="S25" s="106">
        <v>0</v>
      </c>
      <c r="T25" s="54"/>
      <c r="U25" s="54">
        <v>17</v>
      </c>
      <c r="V25" s="54">
        <v>8</v>
      </c>
      <c r="W25" s="54">
        <v>6</v>
      </c>
      <c r="X25" s="54">
        <v>0</v>
      </c>
      <c r="Y25" s="54"/>
      <c r="Z25" s="54">
        <v>1418</v>
      </c>
      <c r="AA25" s="54">
        <v>1285</v>
      </c>
      <c r="AB25" s="54">
        <v>7</v>
      </c>
      <c r="AC25" s="54"/>
      <c r="AD25" s="54">
        <v>0</v>
      </c>
      <c r="AE25" s="54">
        <v>47</v>
      </c>
      <c r="AF25" s="54">
        <v>0</v>
      </c>
      <c r="AG25" s="54">
        <v>83</v>
      </c>
      <c r="AH25" s="54">
        <v>101</v>
      </c>
      <c r="AI25" s="54">
        <v>0</v>
      </c>
      <c r="AJ25" s="54"/>
      <c r="AK25" s="54">
        <v>66</v>
      </c>
      <c r="AL25" s="106">
        <v>30</v>
      </c>
    </row>
    <row r="26" spans="1:38" s="39" customFormat="1" ht="24.95" customHeight="1">
      <c r="A26" s="52">
        <v>17</v>
      </c>
      <c r="B26" s="53" t="s">
        <v>12</v>
      </c>
      <c r="C26" s="54">
        <v>1708</v>
      </c>
      <c r="D26" s="106">
        <v>1672</v>
      </c>
      <c r="E26" s="106">
        <v>8</v>
      </c>
      <c r="F26" s="54"/>
      <c r="G26" s="54">
        <v>122</v>
      </c>
      <c r="H26" s="106">
        <v>145</v>
      </c>
      <c r="I26" s="54">
        <v>1</v>
      </c>
      <c r="J26" s="54"/>
      <c r="K26" s="54">
        <v>248</v>
      </c>
      <c r="L26" s="106">
        <v>212</v>
      </c>
      <c r="M26" s="106">
        <v>50</v>
      </c>
      <c r="N26" s="106">
        <v>1</v>
      </c>
      <c r="O26" s="54"/>
      <c r="P26" s="54">
        <v>22</v>
      </c>
      <c r="Q26" s="106">
        <v>27</v>
      </c>
      <c r="R26" s="106">
        <v>0</v>
      </c>
      <c r="S26" s="106">
        <v>0</v>
      </c>
      <c r="T26" s="54"/>
      <c r="U26" s="54">
        <v>63</v>
      </c>
      <c r="V26" s="54">
        <v>37</v>
      </c>
      <c r="W26" s="54">
        <v>21</v>
      </c>
      <c r="X26" s="54">
        <v>0</v>
      </c>
      <c r="Y26" s="54"/>
      <c r="Z26" s="54">
        <v>1053</v>
      </c>
      <c r="AA26" s="54">
        <v>959</v>
      </c>
      <c r="AB26" s="54">
        <v>6</v>
      </c>
      <c r="AC26" s="54"/>
      <c r="AD26" s="54">
        <v>0</v>
      </c>
      <c r="AE26" s="54">
        <v>139</v>
      </c>
      <c r="AF26" s="54">
        <v>0</v>
      </c>
      <c r="AG26" s="54">
        <v>142</v>
      </c>
      <c r="AH26" s="54">
        <v>143</v>
      </c>
      <c r="AI26" s="54">
        <v>0</v>
      </c>
      <c r="AJ26" s="54"/>
      <c r="AK26" s="54">
        <v>121</v>
      </c>
      <c r="AL26" s="106">
        <v>47</v>
      </c>
    </row>
    <row r="27" spans="1:38" s="39" customFormat="1" ht="24.95" customHeight="1">
      <c r="A27" s="52">
        <v>18</v>
      </c>
      <c r="B27" s="53" t="s">
        <v>13</v>
      </c>
      <c r="C27" s="54">
        <v>1246</v>
      </c>
      <c r="D27" s="106">
        <v>1242</v>
      </c>
      <c r="E27" s="106">
        <v>2</v>
      </c>
      <c r="F27" s="54"/>
      <c r="G27" s="54">
        <v>120</v>
      </c>
      <c r="H27" s="106">
        <v>116</v>
      </c>
      <c r="I27" s="54">
        <v>0</v>
      </c>
      <c r="J27" s="54"/>
      <c r="K27" s="54">
        <v>123</v>
      </c>
      <c r="L27" s="106">
        <v>95</v>
      </c>
      <c r="M27" s="106">
        <v>41</v>
      </c>
      <c r="N27" s="106">
        <v>0</v>
      </c>
      <c r="O27" s="54"/>
      <c r="P27" s="54">
        <v>12</v>
      </c>
      <c r="Q27" s="106">
        <v>15</v>
      </c>
      <c r="R27" s="106">
        <v>0</v>
      </c>
      <c r="S27" s="106">
        <v>0</v>
      </c>
      <c r="T27" s="54"/>
      <c r="U27" s="54">
        <v>22</v>
      </c>
      <c r="V27" s="54">
        <v>9</v>
      </c>
      <c r="W27" s="54">
        <v>5</v>
      </c>
      <c r="X27" s="54">
        <v>2</v>
      </c>
      <c r="Y27" s="54"/>
      <c r="Z27" s="54">
        <v>857</v>
      </c>
      <c r="AA27" s="54">
        <v>845</v>
      </c>
      <c r="AB27" s="54">
        <v>2</v>
      </c>
      <c r="AC27" s="54"/>
      <c r="AD27" s="54">
        <v>0</v>
      </c>
      <c r="AE27" s="54">
        <v>48</v>
      </c>
      <c r="AF27" s="54">
        <v>0</v>
      </c>
      <c r="AG27" s="54">
        <v>62</v>
      </c>
      <c r="AH27" s="54">
        <v>74</v>
      </c>
      <c r="AI27" s="54">
        <v>0</v>
      </c>
      <c r="AJ27" s="54"/>
      <c r="AK27" s="54">
        <v>72</v>
      </c>
      <c r="AL27" s="106">
        <v>49</v>
      </c>
    </row>
    <row r="28" spans="1:38" s="39" customFormat="1" ht="24.95" customHeight="1">
      <c r="A28" s="52">
        <v>19</v>
      </c>
      <c r="B28" s="53" t="s">
        <v>14</v>
      </c>
      <c r="C28" s="54">
        <v>4855</v>
      </c>
      <c r="D28" s="106">
        <v>4836</v>
      </c>
      <c r="E28" s="106">
        <v>18</v>
      </c>
      <c r="F28" s="54"/>
      <c r="G28" s="54">
        <v>311</v>
      </c>
      <c r="H28" s="106">
        <v>508</v>
      </c>
      <c r="I28" s="54">
        <v>0</v>
      </c>
      <c r="J28" s="54"/>
      <c r="K28" s="54">
        <v>382</v>
      </c>
      <c r="L28" s="106">
        <v>340</v>
      </c>
      <c r="M28" s="106">
        <v>60</v>
      </c>
      <c r="N28" s="106">
        <v>0</v>
      </c>
      <c r="O28" s="54"/>
      <c r="P28" s="54">
        <v>14</v>
      </c>
      <c r="Q28" s="106">
        <v>10</v>
      </c>
      <c r="R28" s="106">
        <v>0</v>
      </c>
      <c r="S28" s="106">
        <v>0</v>
      </c>
      <c r="T28" s="54"/>
      <c r="U28" s="54">
        <v>88</v>
      </c>
      <c r="V28" s="54">
        <v>59</v>
      </c>
      <c r="W28" s="54">
        <v>36</v>
      </c>
      <c r="X28" s="54">
        <v>12</v>
      </c>
      <c r="Y28" s="54"/>
      <c r="Z28" s="54">
        <v>3748</v>
      </c>
      <c r="AA28" s="54">
        <v>3486</v>
      </c>
      <c r="AB28" s="54">
        <v>17</v>
      </c>
      <c r="AC28" s="54"/>
      <c r="AD28" s="54">
        <v>0</v>
      </c>
      <c r="AE28" s="54">
        <v>120</v>
      </c>
      <c r="AF28" s="54">
        <v>1</v>
      </c>
      <c r="AG28" s="54">
        <v>327</v>
      </c>
      <c r="AH28" s="54">
        <v>328</v>
      </c>
      <c r="AI28" s="54">
        <v>0</v>
      </c>
      <c r="AJ28" s="54"/>
      <c r="AK28" s="54">
        <v>73</v>
      </c>
      <c r="AL28" s="106">
        <v>44</v>
      </c>
    </row>
    <row r="29" spans="1:38" s="39" customFormat="1" ht="24.95" customHeight="1">
      <c r="A29" s="52">
        <v>20</v>
      </c>
      <c r="B29" s="53" t="s">
        <v>15</v>
      </c>
      <c r="C29" s="54">
        <v>1037</v>
      </c>
      <c r="D29" s="106">
        <v>1113</v>
      </c>
      <c r="E29" s="106">
        <v>0</v>
      </c>
      <c r="F29" s="54"/>
      <c r="G29" s="54">
        <v>29</v>
      </c>
      <c r="H29" s="106">
        <v>56</v>
      </c>
      <c r="I29" s="54">
        <v>0</v>
      </c>
      <c r="J29" s="54"/>
      <c r="K29" s="54">
        <v>159</v>
      </c>
      <c r="L29" s="106">
        <v>139</v>
      </c>
      <c r="M29" s="106">
        <v>17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15</v>
      </c>
      <c r="V29" s="54">
        <v>6</v>
      </c>
      <c r="W29" s="54">
        <v>2</v>
      </c>
      <c r="X29" s="54">
        <v>4</v>
      </c>
      <c r="Y29" s="54"/>
      <c r="Z29" s="54">
        <v>629</v>
      </c>
      <c r="AA29" s="54">
        <v>646</v>
      </c>
      <c r="AB29" s="54">
        <v>0</v>
      </c>
      <c r="AC29" s="54"/>
      <c r="AD29" s="54">
        <v>0</v>
      </c>
      <c r="AE29" s="54">
        <v>21</v>
      </c>
      <c r="AF29" s="54">
        <v>0</v>
      </c>
      <c r="AG29" s="54">
        <v>106</v>
      </c>
      <c r="AH29" s="54">
        <v>142</v>
      </c>
      <c r="AI29" s="54">
        <v>0</v>
      </c>
      <c r="AJ29" s="54"/>
      <c r="AK29" s="54">
        <v>113</v>
      </c>
      <c r="AL29" s="106">
        <v>108</v>
      </c>
    </row>
    <row r="30" spans="1:38" s="39" customFormat="1" ht="24.95" customHeight="1">
      <c r="A30" s="52">
        <v>21</v>
      </c>
      <c r="B30" s="53" t="s">
        <v>16</v>
      </c>
      <c r="C30" s="54">
        <v>1983</v>
      </c>
      <c r="D30" s="106">
        <v>1918</v>
      </c>
      <c r="E30" s="106">
        <v>11</v>
      </c>
      <c r="F30" s="54"/>
      <c r="G30" s="54">
        <v>180</v>
      </c>
      <c r="H30" s="106">
        <v>230</v>
      </c>
      <c r="I30" s="54">
        <v>0</v>
      </c>
      <c r="J30" s="54"/>
      <c r="K30" s="54">
        <v>203</v>
      </c>
      <c r="L30" s="106">
        <v>160</v>
      </c>
      <c r="M30" s="106">
        <v>54</v>
      </c>
      <c r="N30" s="106">
        <v>0</v>
      </c>
      <c r="O30" s="54"/>
      <c r="P30" s="54">
        <v>46</v>
      </c>
      <c r="Q30" s="106">
        <v>30</v>
      </c>
      <c r="R30" s="106">
        <v>0</v>
      </c>
      <c r="S30" s="106">
        <v>0</v>
      </c>
      <c r="T30" s="54"/>
      <c r="U30" s="54">
        <v>31</v>
      </c>
      <c r="V30" s="54">
        <v>23</v>
      </c>
      <c r="W30" s="54">
        <v>4</v>
      </c>
      <c r="X30" s="54">
        <v>1</v>
      </c>
      <c r="Y30" s="54"/>
      <c r="Z30" s="54">
        <v>1322</v>
      </c>
      <c r="AA30" s="54">
        <v>1236</v>
      </c>
      <c r="AB30" s="54">
        <v>11</v>
      </c>
      <c r="AC30" s="54"/>
      <c r="AD30" s="54">
        <v>0</v>
      </c>
      <c r="AE30" s="54">
        <v>52</v>
      </c>
      <c r="AF30" s="54">
        <v>0</v>
      </c>
      <c r="AG30" s="54">
        <v>105</v>
      </c>
      <c r="AH30" s="54">
        <v>96</v>
      </c>
      <c r="AI30" s="54">
        <v>0</v>
      </c>
      <c r="AJ30" s="54"/>
      <c r="AK30" s="54">
        <v>127</v>
      </c>
      <c r="AL30" s="106">
        <v>114</v>
      </c>
    </row>
    <row r="31" spans="1:38" s="39" customFormat="1" ht="24.95" customHeight="1">
      <c r="A31" s="52">
        <v>22</v>
      </c>
      <c r="B31" s="53" t="s">
        <v>17</v>
      </c>
      <c r="C31" s="54">
        <v>2361</v>
      </c>
      <c r="D31" s="106">
        <v>2362</v>
      </c>
      <c r="E31" s="106">
        <v>11</v>
      </c>
      <c r="F31" s="54"/>
      <c r="G31" s="54">
        <v>114</v>
      </c>
      <c r="H31" s="106">
        <v>129</v>
      </c>
      <c r="I31" s="54">
        <v>0</v>
      </c>
      <c r="J31" s="54"/>
      <c r="K31" s="54">
        <v>116</v>
      </c>
      <c r="L31" s="106">
        <v>100</v>
      </c>
      <c r="M31" s="106">
        <v>17</v>
      </c>
      <c r="N31" s="106">
        <v>0</v>
      </c>
      <c r="O31" s="54"/>
      <c r="P31" s="54">
        <v>17</v>
      </c>
      <c r="Q31" s="106">
        <v>15</v>
      </c>
      <c r="R31" s="106">
        <v>0</v>
      </c>
      <c r="S31" s="106">
        <v>0</v>
      </c>
      <c r="T31" s="54"/>
      <c r="U31" s="54">
        <v>27</v>
      </c>
      <c r="V31" s="54">
        <v>14</v>
      </c>
      <c r="W31" s="54">
        <v>9</v>
      </c>
      <c r="X31" s="54">
        <v>3</v>
      </c>
      <c r="Y31" s="54"/>
      <c r="Z31" s="54">
        <v>1913</v>
      </c>
      <c r="AA31" s="54">
        <v>1828</v>
      </c>
      <c r="AB31" s="54">
        <v>6</v>
      </c>
      <c r="AC31" s="54"/>
      <c r="AD31" s="54">
        <v>0</v>
      </c>
      <c r="AE31" s="54">
        <v>57</v>
      </c>
      <c r="AF31" s="54">
        <v>4</v>
      </c>
      <c r="AG31" s="54">
        <v>151</v>
      </c>
      <c r="AH31" s="54">
        <v>193</v>
      </c>
      <c r="AI31" s="54">
        <v>1</v>
      </c>
      <c r="AJ31" s="54"/>
      <c r="AK31" s="54">
        <v>50</v>
      </c>
      <c r="AL31" s="106">
        <v>40</v>
      </c>
    </row>
    <row r="32" spans="1:38" s="39" customFormat="1" ht="24.95" customHeight="1">
      <c r="A32" s="52">
        <v>23</v>
      </c>
      <c r="B32" s="34" t="s">
        <v>19</v>
      </c>
      <c r="C32" s="54">
        <v>1251</v>
      </c>
      <c r="D32" s="106">
        <v>1206</v>
      </c>
      <c r="E32" s="106">
        <v>7</v>
      </c>
      <c r="F32" s="54"/>
      <c r="G32" s="54">
        <v>140</v>
      </c>
      <c r="H32" s="106">
        <v>159</v>
      </c>
      <c r="I32" s="54">
        <v>0</v>
      </c>
      <c r="J32" s="54"/>
      <c r="K32" s="54">
        <v>135</v>
      </c>
      <c r="L32" s="106">
        <v>86</v>
      </c>
      <c r="M32" s="106">
        <v>12</v>
      </c>
      <c r="N32" s="106">
        <v>1</v>
      </c>
      <c r="O32" s="54"/>
      <c r="P32" s="54">
        <v>24</v>
      </c>
      <c r="Q32" s="106">
        <v>25</v>
      </c>
      <c r="R32" s="106">
        <v>0</v>
      </c>
      <c r="S32" s="106">
        <v>0</v>
      </c>
      <c r="T32" s="54"/>
      <c r="U32" s="54">
        <v>14</v>
      </c>
      <c r="V32" s="54">
        <v>11</v>
      </c>
      <c r="W32" s="54">
        <v>9</v>
      </c>
      <c r="X32" s="54">
        <v>0</v>
      </c>
      <c r="Y32" s="54"/>
      <c r="Z32" s="54">
        <v>762</v>
      </c>
      <c r="AA32" s="54">
        <v>705</v>
      </c>
      <c r="AB32" s="54">
        <v>6</v>
      </c>
      <c r="AC32" s="54"/>
      <c r="AD32" s="54">
        <v>0</v>
      </c>
      <c r="AE32" s="54">
        <v>15</v>
      </c>
      <c r="AF32" s="54">
        <v>0</v>
      </c>
      <c r="AG32" s="54">
        <v>139</v>
      </c>
      <c r="AH32" s="54">
        <v>179</v>
      </c>
      <c r="AI32" s="54">
        <v>0</v>
      </c>
      <c r="AJ32" s="54"/>
      <c r="AK32" s="54">
        <v>51</v>
      </c>
      <c r="AL32" s="106">
        <v>37</v>
      </c>
    </row>
    <row r="33" spans="1:38" s="39" customFormat="1" ht="24.95" customHeight="1">
      <c r="A33" s="52">
        <v>24</v>
      </c>
      <c r="B33" s="34" t="s">
        <v>18</v>
      </c>
      <c r="C33" s="54">
        <v>1989</v>
      </c>
      <c r="D33" s="106">
        <v>2022</v>
      </c>
      <c r="E33" s="106">
        <v>12</v>
      </c>
      <c r="F33" s="54"/>
      <c r="G33" s="54">
        <v>119</v>
      </c>
      <c r="H33" s="106">
        <v>149</v>
      </c>
      <c r="I33" s="54">
        <v>2</v>
      </c>
      <c r="J33" s="54"/>
      <c r="K33" s="54">
        <v>129</v>
      </c>
      <c r="L33" s="106">
        <v>100</v>
      </c>
      <c r="M33" s="106">
        <v>26</v>
      </c>
      <c r="N33" s="106">
        <v>0</v>
      </c>
      <c r="O33" s="54"/>
      <c r="P33" s="54">
        <v>17</v>
      </c>
      <c r="Q33" s="106">
        <v>19</v>
      </c>
      <c r="R33" s="106">
        <v>0</v>
      </c>
      <c r="S33" s="106">
        <v>0</v>
      </c>
      <c r="T33" s="54"/>
      <c r="U33" s="54">
        <v>36</v>
      </c>
      <c r="V33" s="54">
        <v>18</v>
      </c>
      <c r="W33" s="54">
        <v>11</v>
      </c>
      <c r="X33" s="54">
        <v>4</v>
      </c>
      <c r="Y33" s="54"/>
      <c r="Z33" s="54">
        <v>1476</v>
      </c>
      <c r="AA33" s="54">
        <v>1350</v>
      </c>
      <c r="AB33" s="54">
        <v>8</v>
      </c>
      <c r="AC33" s="54"/>
      <c r="AD33" s="54">
        <v>0</v>
      </c>
      <c r="AE33" s="54">
        <v>92</v>
      </c>
      <c r="AF33" s="54">
        <v>2</v>
      </c>
      <c r="AG33" s="54">
        <v>195</v>
      </c>
      <c r="AH33" s="54">
        <v>253</v>
      </c>
      <c r="AI33" s="54">
        <v>0</v>
      </c>
      <c r="AJ33" s="54"/>
      <c r="AK33" s="54">
        <v>53</v>
      </c>
      <c r="AL33" s="106">
        <v>59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35" t="s">
        <v>40</v>
      </c>
      <c r="B35" s="136"/>
      <c r="C35" s="58">
        <v>70363</v>
      </c>
      <c r="D35" s="58">
        <v>71753</v>
      </c>
      <c r="E35" s="58">
        <v>393</v>
      </c>
      <c r="F35" s="58">
        <v>0</v>
      </c>
      <c r="G35" s="58">
        <v>3701</v>
      </c>
      <c r="H35" s="58">
        <v>4631</v>
      </c>
      <c r="I35" s="58">
        <v>5</v>
      </c>
      <c r="J35" s="58">
        <v>0</v>
      </c>
      <c r="K35" s="58">
        <v>6032</v>
      </c>
      <c r="L35" s="58">
        <v>5370</v>
      </c>
      <c r="M35" s="58">
        <v>1186</v>
      </c>
      <c r="N35" s="58">
        <v>27</v>
      </c>
      <c r="O35" s="58">
        <v>0</v>
      </c>
      <c r="P35" s="58">
        <v>465</v>
      </c>
      <c r="Q35" s="58">
        <v>430</v>
      </c>
      <c r="R35" s="58">
        <v>5</v>
      </c>
      <c r="S35" s="58">
        <v>0</v>
      </c>
      <c r="T35" s="58">
        <v>0</v>
      </c>
      <c r="U35" s="58">
        <v>875</v>
      </c>
      <c r="V35" s="58">
        <v>497</v>
      </c>
      <c r="W35" s="58">
        <v>294</v>
      </c>
      <c r="X35" s="58">
        <v>55</v>
      </c>
      <c r="Y35" s="58">
        <v>0</v>
      </c>
      <c r="Z35" s="58">
        <v>52124</v>
      </c>
      <c r="AA35" s="58">
        <v>50721</v>
      </c>
      <c r="AB35" s="58">
        <v>325</v>
      </c>
      <c r="AC35" s="58">
        <v>0</v>
      </c>
      <c r="AD35" s="58">
        <v>0</v>
      </c>
      <c r="AE35" s="58">
        <v>1838</v>
      </c>
      <c r="AF35" s="58">
        <v>34</v>
      </c>
      <c r="AG35" s="58">
        <v>5781</v>
      </c>
      <c r="AH35" s="58">
        <v>6726</v>
      </c>
      <c r="AI35" s="58">
        <v>2</v>
      </c>
      <c r="AJ35" s="58">
        <v>0</v>
      </c>
      <c r="AK35" s="58">
        <v>2260</v>
      </c>
      <c r="AL35" s="58">
        <v>2037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_1"/>
  </protectedRanges>
  <mergeCells count="47">
    <mergeCell ref="AK5:AL5"/>
    <mergeCell ref="AG6:AG7"/>
    <mergeCell ref="AK6:AK7"/>
    <mergeCell ref="AL6:AL7"/>
    <mergeCell ref="AH6:AH7"/>
    <mergeCell ref="AI6:AI7"/>
    <mergeCell ref="AG5:AI5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A1:AL1"/>
    <mergeCell ref="A2:AL2"/>
    <mergeCell ref="A3:AL3"/>
    <mergeCell ref="AG4:AI4"/>
    <mergeCell ref="AK4:AL4"/>
    <mergeCell ref="P4:S4"/>
    <mergeCell ref="U4:X4"/>
    <mergeCell ref="Z4:AB4"/>
    <mergeCell ref="AD5:AF5"/>
    <mergeCell ref="AD6:AD7"/>
    <mergeCell ref="AE6:AE7"/>
    <mergeCell ref="AF6:AF7"/>
    <mergeCell ref="AD4:AF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157" t="s">
        <v>73</v>
      </c>
      <c r="B1" s="157"/>
      <c r="C1" s="157"/>
      <c r="D1" s="157"/>
      <c r="E1" s="157"/>
      <c r="F1" s="157"/>
      <c r="G1" s="157"/>
      <c r="H1" s="157"/>
      <c r="I1" s="157"/>
    </row>
    <row r="2" spans="1:15" ht="18.75" customHeight="1">
      <c r="A2" s="162" t="s">
        <v>25</v>
      </c>
      <c r="B2" s="159" t="s">
        <v>41</v>
      </c>
      <c r="C2" s="166" t="s">
        <v>32</v>
      </c>
      <c r="D2" s="166" t="s">
        <v>33</v>
      </c>
      <c r="E2" s="166" t="s">
        <v>34</v>
      </c>
      <c r="F2" s="166" t="s">
        <v>67</v>
      </c>
      <c r="G2" s="169" t="s">
        <v>53</v>
      </c>
      <c r="H2" s="170"/>
      <c r="I2" s="171"/>
    </row>
    <row r="3" spans="1:15" ht="54" customHeight="1">
      <c r="A3" s="163"/>
      <c r="B3" s="160"/>
      <c r="C3" s="167"/>
      <c r="D3" s="167"/>
      <c r="E3" s="167"/>
      <c r="F3" s="167"/>
      <c r="G3" s="172"/>
      <c r="H3" s="173"/>
      <c r="I3" s="174"/>
    </row>
    <row r="4" spans="1:15" ht="20.25" customHeight="1">
      <c r="A4" s="163"/>
      <c r="B4" s="160"/>
      <c r="C4" s="167"/>
      <c r="D4" s="167"/>
      <c r="E4" s="167"/>
      <c r="F4" s="167"/>
      <c r="G4" s="122">
        <v>2023</v>
      </c>
      <c r="H4" s="122">
        <v>2024</v>
      </c>
      <c r="I4" s="122" t="s">
        <v>28</v>
      </c>
    </row>
    <row r="5" spans="1:15" ht="42" customHeight="1">
      <c r="A5" s="163"/>
      <c r="B5" s="160"/>
      <c r="C5" s="168"/>
      <c r="D5" s="168"/>
      <c r="E5" s="168"/>
      <c r="F5" s="168"/>
      <c r="G5" s="123"/>
      <c r="H5" s="123"/>
      <c r="I5" s="123"/>
      <c r="K5" s="18"/>
    </row>
    <row r="6" spans="1:15" ht="19.5" customHeight="1">
      <c r="A6" s="164"/>
      <c r="B6" s="161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30</v>
      </c>
      <c r="E8" s="73">
        <v>24</v>
      </c>
      <c r="F8" s="28">
        <f>E8/(D8+C8)</f>
        <v>0.35820895522388058</v>
      </c>
      <c r="G8" s="79">
        <v>33</v>
      </c>
      <c r="H8" s="79">
        <v>43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47</v>
      </c>
      <c r="E9" s="75">
        <v>30</v>
      </c>
      <c r="F9" s="28">
        <f t="shared" ref="F9:F15" si="0">E9/(D9+C9)</f>
        <v>0.30612244897959184</v>
      </c>
      <c r="G9" s="80">
        <v>49</v>
      </c>
      <c r="H9" s="80">
        <v>68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255</v>
      </c>
      <c r="E10" s="75">
        <v>265</v>
      </c>
      <c r="F10" s="28">
        <f t="shared" si="0"/>
        <v>0.45532646048109965</v>
      </c>
      <c r="G10" s="80">
        <v>307</v>
      </c>
      <c r="H10" s="80">
        <v>317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79</v>
      </c>
      <c r="E11" s="75">
        <v>124</v>
      </c>
      <c r="F11" s="28">
        <f t="shared" si="0"/>
        <v>0.21052631578947367</v>
      </c>
      <c r="G11" s="80">
        <v>513</v>
      </c>
      <c r="H11" s="80">
        <v>465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62</v>
      </c>
      <c r="E12" s="75">
        <v>57</v>
      </c>
      <c r="F12" s="28">
        <f t="shared" si="0"/>
        <v>0.47499999999999998</v>
      </c>
      <c r="G12" s="80">
        <v>55</v>
      </c>
      <c r="H12" s="80">
        <v>63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75</v>
      </c>
      <c r="E13" s="75">
        <v>47</v>
      </c>
      <c r="F13" s="28">
        <f t="shared" si="0"/>
        <v>0.17537313432835822</v>
      </c>
      <c r="G13" s="80">
        <v>179</v>
      </c>
      <c r="H13" s="80">
        <v>221</v>
      </c>
      <c r="I13" s="75">
        <v>3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74</v>
      </c>
      <c r="E14" s="75">
        <v>56</v>
      </c>
      <c r="F14" s="28">
        <f t="shared" si="0"/>
        <v>0.31638418079096048</v>
      </c>
      <c r="G14" s="80">
        <v>96</v>
      </c>
      <c r="H14" s="80">
        <v>121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28</v>
      </c>
      <c r="E15" s="75">
        <v>19</v>
      </c>
      <c r="F15" s="28">
        <f t="shared" si="0"/>
        <v>0.2289156626506024</v>
      </c>
      <c r="G15" s="80">
        <v>59</v>
      </c>
      <c r="H15" s="80">
        <v>64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324</v>
      </c>
      <c r="E16" s="75">
        <v>305</v>
      </c>
      <c r="F16" s="28">
        <f t="shared" ref="F16" si="1">+E16/(D16+C16)</f>
        <v>0.40290620871862615</v>
      </c>
      <c r="G16" s="80">
        <v>422</v>
      </c>
      <c r="H16" s="80">
        <v>452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54</v>
      </c>
      <c r="E17" s="75">
        <v>42</v>
      </c>
      <c r="F17" s="28">
        <f t="shared" ref="F17:F31" si="2">E17/(D17+C17)</f>
        <v>0.48275862068965519</v>
      </c>
      <c r="G17" s="80">
        <v>38</v>
      </c>
      <c r="H17" s="80">
        <v>45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8</v>
      </c>
      <c r="E18" s="75">
        <v>135</v>
      </c>
      <c r="F18" s="28">
        <f t="shared" si="2"/>
        <v>0.47535211267605632</v>
      </c>
      <c r="G18" s="80">
        <v>297</v>
      </c>
      <c r="H18" s="80">
        <v>149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75</v>
      </c>
      <c r="E19" s="75">
        <v>84</v>
      </c>
      <c r="F19" s="28">
        <f t="shared" si="2"/>
        <v>0.47191011235955055</v>
      </c>
      <c r="G19" s="80">
        <v>97</v>
      </c>
      <c r="H19" s="80">
        <v>94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41</v>
      </c>
      <c r="E20" s="75">
        <v>49</v>
      </c>
      <c r="F20" s="28">
        <f t="shared" si="2"/>
        <v>0.47115384615384615</v>
      </c>
      <c r="G20" s="80">
        <v>51</v>
      </c>
      <c r="H20" s="80">
        <v>55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237</v>
      </c>
      <c r="E21" s="75">
        <v>182</v>
      </c>
      <c r="F21" s="28">
        <f t="shared" si="2"/>
        <v>0.43961352657004832</v>
      </c>
      <c r="G21" s="80">
        <v>173</v>
      </c>
      <c r="H21" s="80">
        <v>232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85</v>
      </c>
      <c r="E22" s="75">
        <v>87</v>
      </c>
      <c r="F22" s="28">
        <f t="shared" si="2"/>
        <v>0.49152542372881358</v>
      </c>
      <c r="G22" s="80">
        <v>88</v>
      </c>
      <c r="H22" s="80">
        <v>90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49</v>
      </c>
      <c r="E23" s="75">
        <v>38</v>
      </c>
      <c r="F23" s="28">
        <f t="shared" si="2"/>
        <v>0.59375</v>
      </c>
      <c r="G23" s="80">
        <v>17</v>
      </c>
      <c r="H23" s="80">
        <v>26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14</v>
      </c>
      <c r="E24" s="75">
        <v>14</v>
      </c>
      <c r="F24" s="28">
        <f t="shared" si="2"/>
        <v>0.3888888888888889</v>
      </c>
      <c r="G24" s="80">
        <v>23</v>
      </c>
      <c r="H24" s="80">
        <v>22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53</v>
      </c>
      <c r="E25" s="75">
        <v>53</v>
      </c>
      <c r="F25" s="28">
        <f t="shared" si="2"/>
        <v>0.49532710280373832</v>
      </c>
      <c r="G25" s="80">
        <v>55</v>
      </c>
      <c r="H25" s="80">
        <v>54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227</v>
      </c>
      <c r="E26" s="75">
        <v>231</v>
      </c>
      <c r="F26" s="28">
        <f t="shared" si="2"/>
        <v>0.51219512195121952</v>
      </c>
      <c r="G26" s="80">
        <v>249</v>
      </c>
      <c r="H26" s="80">
        <v>220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16</v>
      </c>
      <c r="E27" s="75">
        <v>74</v>
      </c>
      <c r="F27" s="28">
        <f t="shared" si="2"/>
        <v>0.38541666666666669</v>
      </c>
      <c r="G27" s="80">
        <v>176</v>
      </c>
      <c r="H27" s="80">
        <v>118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32</v>
      </c>
      <c r="E28" s="75">
        <v>20</v>
      </c>
      <c r="F28" s="28">
        <f t="shared" si="2"/>
        <v>0.27777777777777779</v>
      </c>
      <c r="G28" s="80">
        <v>37</v>
      </c>
      <c r="H28" s="80">
        <v>52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40</v>
      </c>
      <c r="E29" s="75">
        <v>29</v>
      </c>
      <c r="F29" s="28">
        <f t="shared" si="2"/>
        <v>0.27102803738317754</v>
      </c>
      <c r="G29" s="80">
        <v>64</v>
      </c>
      <c r="H29" s="80">
        <v>78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15</v>
      </c>
      <c r="E30" s="75">
        <v>9</v>
      </c>
      <c r="F30" s="28">
        <f t="shared" si="2"/>
        <v>0.13432835820895522</v>
      </c>
      <c r="G30" s="80">
        <v>49</v>
      </c>
      <c r="H30" s="80">
        <v>58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41</v>
      </c>
      <c r="E31" s="75">
        <v>46</v>
      </c>
      <c r="F31" s="28">
        <f t="shared" si="2"/>
        <v>0.56097560975609762</v>
      </c>
      <c r="G31" s="80">
        <v>35</v>
      </c>
      <c r="H31" s="80">
        <v>36</v>
      </c>
      <c r="I31" s="75">
        <v>0</v>
      </c>
    </row>
    <row r="32" spans="1:9" ht="28.5" customHeight="1">
      <c r="A32" s="158" t="s">
        <v>40</v>
      </c>
      <c r="B32" s="158"/>
      <c r="C32" s="77">
        <v>3202</v>
      </c>
      <c r="D32" s="78">
        <v>1961</v>
      </c>
      <c r="E32" s="78">
        <v>2020</v>
      </c>
      <c r="F32" s="35">
        <f>E32/(D32+C32)</f>
        <v>0.39124539996126284</v>
      </c>
      <c r="G32" s="81">
        <v>3162</v>
      </c>
      <c r="H32" s="78">
        <v>3143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165"/>
      <c r="D34" s="165"/>
      <c r="E34" s="165"/>
      <c r="F34" s="165"/>
      <c r="G34" s="165"/>
      <c r="H34" s="165"/>
      <c r="I34" s="165"/>
      <c r="J34" s="19"/>
      <c r="K34" s="19"/>
    </row>
    <row r="35" spans="3:11">
      <c r="C35" s="165"/>
      <c r="D35" s="165"/>
      <c r="E35" s="165"/>
      <c r="F35" s="165"/>
      <c r="G35" s="165"/>
      <c r="H35" s="165"/>
      <c r="I35" s="165"/>
      <c r="J35" s="19"/>
      <c r="K35" s="19"/>
    </row>
    <row r="36" spans="3:11">
      <c r="C36" s="165"/>
      <c r="D36" s="165"/>
      <c r="E36" s="165"/>
      <c r="F36" s="165"/>
      <c r="G36" s="165"/>
      <c r="H36" s="165"/>
      <c r="I36" s="165"/>
      <c r="J36" s="19"/>
      <c r="K36" s="19"/>
    </row>
    <row r="37" spans="3:11">
      <c r="C37" s="165"/>
      <c r="D37" s="165"/>
      <c r="E37" s="165"/>
      <c r="F37" s="165"/>
      <c r="G37" s="165"/>
      <c r="H37" s="165"/>
      <c r="I37" s="165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175"/>
      <c r="C1" s="175"/>
      <c r="D1" s="175"/>
      <c r="E1" s="175"/>
      <c r="F1" s="175"/>
      <c r="G1" s="175"/>
      <c r="H1" s="175"/>
      <c r="I1" s="175"/>
      <c r="R1" s="196"/>
      <c r="S1" s="196"/>
      <c r="T1" s="196"/>
      <c r="U1" s="196"/>
      <c r="V1" s="196"/>
    </row>
    <row r="2" spans="1:23" ht="25.5" customHeight="1">
      <c r="A2" s="210" t="s">
        <v>72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23" ht="15.75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3" ht="28.5" customHeight="1" thickBo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</row>
    <row r="5" spans="1:23" ht="20.25" customHeight="1">
      <c r="A5" s="226" t="s">
        <v>26</v>
      </c>
      <c r="B5" s="187" t="s">
        <v>41</v>
      </c>
      <c r="C5" s="190" t="s">
        <v>61</v>
      </c>
      <c r="D5" s="191"/>
      <c r="E5" s="191"/>
      <c r="F5" s="191"/>
      <c r="G5" s="192"/>
      <c r="H5" s="200" t="s">
        <v>0</v>
      </c>
      <c r="I5" s="201"/>
      <c r="J5" s="204" t="s">
        <v>57</v>
      </c>
      <c r="K5" s="205"/>
      <c r="L5" s="205"/>
      <c r="M5" s="205"/>
      <c r="N5" s="205"/>
      <c r="O5" s="205"/>
      <c r="P5" s="205"/>
      <c r="Q5" s="205"/>
      <c r="R5" s="205"/>
      <c r="S5" s="205"/>
      <c r="T5" s="206"/>
      <c r="U5" s="221" t="s">
        <v>55</v>
      </c>
      <c r="V5" s="222"/>
    </row>
    <row r="6" spans="1:23" ht="93.75" customHeight="1">
      <c r="A6" s="227"/>
      <c r="B6" s="188"/>
      <c r="C6" s="193"/>
      <c r="D6" s="194"/>
      <c r="E6" s="194"/>
      <c r="F6" s="194"/>
      <c r="G6" s="195"/>
      <c r="H6" s="202"/>
      <c r="I6" s="203"/>
      <c r="J6" s="230" t="s">
        <v>81</v>
      </c>
      <c r="K6" s="231"/>
      <c r="L6" s="231"/>
      <c r="M6" s="231"/>
      <c r="N6" s="231"/>
      <c r="O6" s="231"/>
      <c r="P6" s="229"/>
      <c r="Q6" s="176" t="s">
        <v>54</v>
      </c>
      <c r="R6" s="229"/>
      <c r="S6" s="176" t="s">
        <v>0</v>
      </c>
      <c r="T6" s="177"/>
      <c r="U6" s="223"/>
      <c r="V6" s="224"/>
      <c r="W6" t="s">
        <v>58</v>
      </c>
    </row>
    <row r="7" spans="1:23" ht="15.75" customHeight="1">
      <c r="A7" s="227"/>
      <c r="B7" s="188"/>
      <c r="C7" s="181">
        <v>2023</v>
      </c>
      <c r="D7" s="197" t="s">
        <v>1</v>
      </c>
      <c r="E7" s="197">
        <v>2024</v>
      </c>
      <c r="F7" s="178" t="s">
        <v>1</v>
      </c>
      <c r="G7" s="197" t="s">
        <v>38</v>
      </c>
      <c r="H7" s="178" t="s">
        <v>37</v>
      </c>
      <c r="I7" s="216" t="s">
        <v>1</v>
      </c>
      <c r="J7" s="181">
        <v>2023</v>
      </c>
      <c r="K7" s="197" t="s">
        <v>1</v>
      </c>
      <c r="L7" s="197">
        <v>2024</v>
      </c>
      <c r="M7" s="197" t="s">
        <v>1</v>
      </c>
      <c r="N7" s="212" t="s">
        <v>35</v>
      </c>
      <c r="O7" s="225"/>
      <c r="P7" s="213"/>
      <c r="Q7" s="197">
        <v>2023</v>
      </c>
      <c r="R7" s="197">
        <v>2024</v>
      </c>
      <c r="S7" s="178" t="s">
        <v>37</v>
      </c>
      <c r="T7" s="184" t="s">
        <v>1</v>
      </c>
      <c r="U7" s="207" t="s">
        <v>83</v>
      </c>
      <c r="V7" s="232" t="s">
        <v>28</v>
      </c>
    </row>
    <row r="8" spans="1:23" ht="18" customHeight="1">
      <c r="A8" s="227"/>
      <c r="B8" s="188"/>
      <c r="C8" s="182"/>
      <c r="D8" s="198"/>
      <c r="E8" s="198"/>
      <c r="F8" s="179"/>
      <c r="G8" s="198"/>
      <c r="H8" s="179"/>
      <c r="I8" s="217"/>
      <c r="J8" s="182"/>
      <c r="K8" s="198"/>
      <c r="L8" s="198"/>
      <c r="M8" s="198"/>
      <c r="N8" s="219" t="s">
        <v>29</v>
      </c>
      <c r="O8" s="212" t="s">
        <v>36</v>
      </c>
      <c r="P8" s="213"/>
      <c r="Q8" s="198"/>
      <c r="R8" s="198"/>
      <c r="S8" s="179"/>
      <c r="T8" s="185"/>
      <c r="U8" s="208"/>
      <c r="V8" s="233"/>
    </row>
    <row r="9" spans="1:23" ht="30.75" customHeight="1">
      <c r="A9" s="227"/>
      <c r="B9" s="188"/>
      <c r="C9" s="183"/>
      <c r="D9" s="199"/>
      <c r="E9" s="199"/>
      <c r="F9" s="180"/>
      <c r="G9" s="199"/>
      <c r="H9" s="180"/>
      <c r="I9" s="218"/>
      <c r="J9" s="183"/>
      <c r="K9" s="199"/>
      <c r="L9" s="199"/>
      <c r="M9" s="199"/>
      <c r="N9" s="220"/>
      <c r="O9" s="17" t="s">
        <v>30</v>
      </c>
      <c r="P9" s="17" t="s">
        <v>31</v>
      </c>
      <c r="Q9" s="199"/>
      <c r="R9" s="199"/>
      <c r="S9" s="180"/>
      <c r="T9" s="186"/>
      <c r="U9" s="209"/>
      <c r="V9" s="234"/>
    </row>
    <row r="10" spans="1:23" ht="15" customHeight="1" thickBot="1">
      <c r="A10" s="228"/>
      <c r="B10" s="189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14</v>
      </c>
      <c r="D11" s="15">
        <v>2.5089605734767026E-2</v>
      </c>
      <c r="E11" s="16">
        <v>8</v>
      </c>
      <c r="F11" s="15">
        <v>1.4925373134328358E-2</v>
      </c>
      <c r="G11" s="16">
        <v>0</v>
      </c>
      <c r="H11" s="16">
        <v>-6</v>
      </c>
      <c r="I11" s="98">
        <v>-0.42857142857142855</v>
      </c>
      <c r="J11" s="102">
        <v>22</v>
      </c>
      <c r="K11" s="13">
        <v>6.3001145475372281E-3</v>
      </c>
      <c r="L11" s="14">
        <v>23</v>
      </c>
      <c r="M11" s="13">
        <v>6.7094515752625442E-3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1</v>
      </c>
      <c r="T11" s="103">
        <v>4.5454545454545456E-2</v>
      </c>
      <c r="U11" s="83">
        <v>31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22</v>
      </c>
      <c r="D12" s="15">
        <v>4.2718446601941747E-2</v>
      </c>
      <c r="E12" s="16">
        <v>12</v>
      </c>
      <c r="F12" s="15">
        <v>2.4844720496894408E-2</v>
      </c>
      <c r="G12" s="16">
        <v>0</v>
      </c>
      <c r="H12" s="16">
        <v>-10</v>
      </c>
      <c r="I12" s="98">
        <v>-0.45454545454545453</v>
      </c>
      <c r="J12" s="102">
        <v>12</v>
      </c>
      <c r="K12" s="13">
        <v>5.2980132450331126E-3</v>
      </c>
      <c r="L12" s="14">
        <v>7</v>
      </c>
      <c r="M12" s="13">
        <v>3.4653465346534654E-3</v>
      </c>
      <c r="N12" s="14">
        <v>0</v>
      </c>
      <c r="O12" s="14">
        <v>0</v>
      </c>
      <c r="P12" s="14">
        <v>1</v>
      </c>
      <c r="Q12" s="14">
        <v>0</v>
      </c>
      <c r="R12" s="14">
        <v>1</v>
      </c>
      <c r="S12" s="12">
        <v>-5</v>
      </c>
      <c r="T12" s="103">
        <v>-0.41666666666666669</v>
      </c>
      <c r="U12" s="83">
        <v>19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41</v>
      </c>
      <c r="D13" s="15">
        <v>3.0280649926144758E-2</v>
      </c>
      <c r="E13" s="16">
        <v>38</v>
      </c>
      <c r="F13" s="15">
        <v>2.5401069518716578E-2</v>
      </c>
      <c r="G13" s="16">
        <v>0</v>
      </c>
      <c r="H13" s="16">
        <v>-3</v>
      </c>
      <c r="I13" s="98">
        <v>-7.3170731707317069E-2</v>
      </c>
      <c r="J13" s="102">
        <v>53</v>
      </c>
      <c r="K13" s="13">
        <v>5.290477141145937E-3</v>
      </c>
      <c r="L13" s="14">
        <v>63</v>
      </c>
      <c r="M13" s="13">
        <v>5.8333333333333336E-3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10</v>
      </c>
      <c r="T13" s="103">
        <v>0.18867924528301888</v>
      </c>
      <c r="U13" s="83">
        <v>101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12</v>
      </c>
      <c r="D14" s="15">
        <v>2.0512820512820513E-2</v>
      </c>
      <c r="E14" s="16">
        <v>9</v>
      </c>
      <c r="F14" s="15">
        <v>1.6853932584269662E-2</v>
      </c>
      <c r="G14" s="16">
        <v>0</v>
      </c>
      <c r="H14" s="16">
        <v>-3</v>
      </c>
      <c r="I14" s="98">
        <v>-0.25</v>
      </c>
      <c r="J14" s="102">
        <v>3</v>
      </c>
      <c r="K14" s="13">
        <v>9.1379835516296074E-4</v>
      </c>
      <c r="L14" s="14">
        <v>1</v>
      </c>
      <c r="M14" s="13">
        <v>3.9108330074305825E-4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2">
        <v>-2</v>
      </c>
      <c r="T14" s="103">
        <v>-0.66666666666666663</v>
      </c>
      <c r="U14" s="83">
        <v>10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23</v>
      </c>
      <c r="D15" s="15">
        <v>3.9115646258503403E-2</v>
      </c>
      <c r="E15" s="16">
        <v>19</v>
      </c>
      <c r="F15" s="15">
        <v>2.9457364341085271E-2</v>
      </c>
      <c r="G15" s="16">
        <v>0</v>
      </c>
      <c r="H15" s="16">
        <v>-4</v>
      </c>
      <c r="I15" s="98">
        <v>-0.17391304347826086</v>
      </c>
      <c r="J15" s="102">
        <v>29</v>
      </c>
      <c r="K15" s="13">
        <v>8.7349397590361453E-3</v>
      </c>
      <c r="L15" s="14">
        <v>30</v>
      </c>
      <c r="M15" s="13">
        <v>9.0198436560432957E-3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1</v>
      </c>
      <c r="T15" s="103">
        <v>3.4482758620689655E-2</v>
      </c>
      <c r="U15" s="83">
        <v>49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11</v>
      </c>
      <c r="D16" s="15">
        <v>1.9748653500897665E-2</v>
      </c>
      <c r="E16" s="16">
        <v>12</v>
      </c>
      <c r="F16" s="15">
        <v>2.030456852791878E-2</v>
      </c>
      <c r="G16" s="16">
        <v>0</v>
      </c>
      <c r="H16" s="16">
        <v>1</v>
      </c>
      <c r="I16" s="98">
        <v>9.0909090909090912E-2</v>
      </c>
      <c r="J16" s="102">
        <v>18</v>
      </c>
      <c r="K16" s="13">
        <v>5.7952350289761749E-3</v>
      </c>
      <c r="L16" s="14">
        <v>6</v>
      </c>
      <c r="M16" s="13">
        <v>1.8242626938279112E-3</v>
      </c>
      <c r="N16" s="14">
        <v>1</v>
      </c>
      <c r="O16" s="14">
        <v>1</v>
      </c>
      <c r="P16" s="14">
        <v>0</v>
      </c>
      <c r="Q16" s="14">
        <v>0</v>
      </c>
      <c r="R16" s="14">
        <v>1</v>
      </c>
      <c r="S16" s="12">
        <v>-12</v>
      </c>
      <c r="T16" s="103">
        <v>-0.66666666666666663</v>
      </c>
      <c r="U16" s="83">
        <v>18</v>
      </c>
      <c r="V16" s="10">
        <v>1</v>
      </c>
    </row>
    <row r="17" spans="1:23" ht="21" customHeight="1">
      <c r="A17" s="25">
        <v>7</v>
      </c>
      <c r="B17" s="26" t="s">
        <v>6</v>
      </c>
      <c r="C17" s="97">
        <v>15</v>
      </c>
      <c r="D17" s="15">
        <v>2.982107355864811E-2</v>
      </c>
      <c r="E17" s="16">
        <v>9</v>
      </c>
      <c r="F17" s="15">
        <v>2.1634615384615384E-2</v>
      </c>
      <c r="G17" s="16">
        <v>0</v>
      </c>
      <c r="H17" s="16">
        <v>-6</v>
      </c>
      <c r="I17" s="98">
        <v>-0.4</v>
      </c>
      <c r="J17" s="102">
        <v>22</v>
      </c>
      <c r="K17" s="13">
        <v>5.9652928416485899E-3</v>
      </c>
      <c r="L17" s="14">
        <v>15</v>
      </c>
      <c r="M17" s="13">
        <v>5.2283025444405714E-3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-7</v>
      </c>
      <c r="T17" s="103">
        <v>-0.31818181818181818</v>
      </c>
      <c r="U17" s="83">
        <v>24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16</v>
      </c>
      <c r="D18" s="15">
        <v>2.9250457038391225E-2</v>
      </c>
      <c r="E18" s="16">
        <v>20</v>
      </c>
      <c r="F18" s="15">
        <v>3.3444816053511704E-2</v>
      </c>
      <c r="G18" s="16">
        <v>0</v>
      </c>
      <c r="H18" s="16">
        <v>4</v>
      </c>
      <c r="I18" s="98">
        <v>0.25</v>
      </c>
      <c r="J18" s="102">
        <v>10</v>
      </c>
      <c r="K18" s="13">
        <v>7.3421439060205578E-3</v>
      </c>
      <c r="L18" s="14">
        <v>3</v>
      </c>
      <c r="M18" s="13">
        <v>2.012072434607646E-3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-7</v>
      </c>
      <c r="T18" s="103">
        <v>-0.7</v>
      </c>
      <c r="U18" s="83">
        <v>23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24</v>
      </c>
      <c r="D19" s="15">
        <v>1.0088272383354351E-2</v>
      </c>
      <c r="E19" s="16">
        <v>6</v>
      </c>
      <c r="F19" s="15">
        <v>2.716161158895428E-3</v>
      </c>
      <c r="G19" s="16">
        <v>0</v>
      </c>
      <c r="H19" s="16">
        <v>-18</v>
      </c>
      <c r="I19" s="98">
        <v>-0.75</v>
      </c>
      <c r="J19" s="102">
        <v>38</v>
      </c>
      <c r="K19" s="13">
        <v>3.173012692050768E-3</v>
      </c>
      <c r="L19" s="14">
        <v>33</v>
      </c>
      <c r="M19" s="13">
        <v>2.5524015778482481E-3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2">
        <v>-5</v>
      </c>
      <c r="T19" s="103">
        <v>-0.13157894736842105</v>
      </c>
      <c r="U19" s="83">
        <v>39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17</v>
      </c>
      <c r="D20" s="15">
        <v>6.0070671378091869E-2</v>
      </c>
      <c r="E20" s="16">
        <v>3</v>
      </c>
      <c r="F20" s="15">
        <v>1.0948905109489052E-2</v>
      </c>
      <c r="G20" s="16">
        <v>0</v>
      </c>
      <c r="H20" s="16">
        <v>-14</v>
      </c>
      <c r="I20" s="98">
        <v>-0.82352941176470584</v>
      </c>
      <c r="J20" s="102">
        <v>14</v>
      </c>
      <c r="K20" s="13">
        <v>5.1207022677395757E-3</v>
      </c>
      <c r="L20" s="14">
        <v>18</v>
      </c>
      <c r="M20" s="13">
        <v>6.4148253741981472E-3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4</v>
      </c>
      <c r="T20" s="103">
        <v>0.2857142857142857</v>
      </c>
      <c r="U20" s="83">
        <v>21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1.1363636363636364E-2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3</v>
      </c>
      <c r="K21" s="13">
        <v>2.5728987993138938E-3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-3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45</v>
      </c>
      <c r="D22" s="15">
        <v>4.7318611987381701E-2</v>
      </c>
      <c r="E22" s="16">
        <v>31</v>
      </c>
      <c r="F22" s="15">
        <v>3.1218529707955689E-2</v>
      </c>
      <c r="G22" s="16">
        <v>0</v>
      </c>
      <c r="H22" s="16">
        <v>-14</v>
      </c>
      <c r="I22" s="98">
        <v>-0.31111111111111112</v>
      </c>
      <c r="J22" s="102">
        <v>19</v>
      </c>
      <c r="K22" s="13">
        <v>5.2040536839222133E-3</v>
      </c>
      <c r="L22" s="14">
        <v>24</v>
      </c>
      <c r="M22" s="13">
        <v>6.1522686490643429E-3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5</v>
      </c>
      <c r="T22" s="103">
        <v>0.26315789473684209</v>
      </c>
      <c r="U22" s="83">
        <v>55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8</v>
      </c>
      <c r="D23" s="15">
        <v>1.7699115044247787E-2</v>
      </c>
      <c r="E23" s="16">
        <v>11</v>
      </c>
      <c r="F23" s="15">
        <v>2.729528535980149E-2</v>
      </c>
      <c r="G23" s="16">
        <v>0</v>
      </c>
      <c r="H23" s="16">
        <v>3</v>
      </c>
      <c r="I23" s="98">
        <v>0.375</v>
      </c>
      <c r="J23" s="102">
        <v>7</v>
      </c>
      <c r="K23" s="13">
        <v>2.5125628140703518E-3</v>
      </c>
      <c r="L23" s="14">
        <v>6</v>
      </c>
      <c r="M23" s="13">
        <v>2.0380434782608695E-3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-1</v>
      </c>
      <c r="T23" s="103">
        <v>-0.14285714285714285</v>
      </c>
      <c r="U23" s="83">
        <v>17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23</v>
      </c>
      <c r="D24" s="15">
        <v>2.2727272727272728E-2</v>
      </c>
      <c r="E24" s="16">
        <v>25</v>
      </c>
      <c r="F24" s="15">
        <v>2.4437927663734114E-2</v>
      </c>
      <c r="G24" s="16">
        <v>0</v>
      </c>
      <c r="H24" s="16">
        <v>2</v>
      </c>
      <c r="I24" s="98">
        <v>8.6956521739130432E-2</v>
      </c>
      <c r="J24" s="102">
        <v>32</v>
      </c>
      <c r="K24" s="13">
        <v>5.0457269000315358E-3</v>
      </c>
      <c r="L24" s="14">
        <v>31</v>
      </c>
      <c r="M24" s="13">
        <v>4.712678625722104E-3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-1</v>
      </c>
      <c r="T24" s="103">
        <v>-3.125E-2</v>
      </c>
      <c r="U24" s="83">
        <v>56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13</v>
      </c>
      <c r="D25" s="15">
        <v>2.2887323943661973E-2</v>
      </c>
      <c r="E25" s="16">
        <v>10</v>
      </c>
      <c r="F25" s="15">
        <v>1.7825311942959002E-2</v>
      </c>
      <c r="G25" s="16">
        <v>0</v>
      </c>
      <c r="H25" s="16">
        <v>-3</v>
      </c>
      <c r="I25" s="98">
        <v>-0.23076923076923078</v>
      </c>
      <c r="J25" s="102">
        <v>24</v>
      </c>
      <c r="K25" s="13">
        <v>5.6444026340545629E-3</v>
      </c>
      <c r="L25" s="14">
        <v>15</v>
      </c>
      <c r="M25" s="13">
        <v>3.279405334499344E-3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-9</v>
      </c>
      <c r="T25" s="103">
        <v>-0.375</v>
      </c>
      <c r="U25" s="83">
        <v>25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2</v>
      </c>
      <c r="D26" s="15">
        <v>4.2016806722689074E-3</v>
      </c>
      <c r="E26" s="16">
        <v>9</v>
      </c>
      <c r="F26" s="15">
        <v>1.8789144050104383E-2</v>
      </c>
      <c r="G26" s="16">
        <v>0</v>
      </c>
      <c r="H26" s="16">
        <v>7</v>
      </c>
      <c r="I26" s="98">
        <v>3.5</v>
      </c>
      <c r="J26" s="102">
        <v>20</v>
      </c>
      <c r="K26" s="13">
        <v>7.9428117553613977E-3</v>
      </c>
      <c r="L26" s="14">
        <v>11</v>
      </c>
      <c r="M26" s="13">
        <v>4.2438271604938269E-3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-9</v>
      </c>
      <c r="T26" s="103">
        <v>-0.45</v>
      </c>
      <c r="U26" s="83">
        <v>20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23</v>
      </c>
      <c r="D27" s="15">
        <v>3.8016528925619832E-2</v>
      </c>
      <c r="E27" s="16">
        <v>34</v>
      </c>
      <c r="F27" s="15">
        <v>5.1515151515151514E-2</v>
      </c>
      <c r="G27" s="16">
        <v>0</v>
      </c>
      <c r="H27" s="16">
        <v>11</v>
      </c>
      <c r="I27" s="98">
        <v>0.47826086956521741</v>
      </c>
      <c r="J27" s="102">
        <v>13</v>
      </c>
      <c r="K27" s="13">
        <v>7.3821692220329355E-3</v>
      </c>
      <c r="L27" s="14">
        <v>4</v>
      </c>
      <c r="M27" s="13">
        <v>2.1321961620469083E-3</v>
      </c>
      <c r="N27" s="14">
        <v>0</v>
      </c>
      <c r="O27" s="14">
        <v>0</v>
      </c>
      <c r="P27" s="14">
        <v>0</v>
      </c>
      <c r="Q27" s="14">
        <v>1</v>
      </c>
      <c r="R27" s="14">
        <v>0</v>
      </c>
      <c r="S27" s="12">
        <v>-9</v>
      </c>
      <c r="T27" s="103">
        <v>-0.69230769230769229</v>
      </c>
      <c r="U27" s="83">
        <v>38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7</v>
      </c>
      <c r="D28" s="15">
        <v>2.0527859237536656E-2</v>
      </c>
      <c r="E28" s="16">
        <v>8</v>
      </c>
      <c r="F28" s="15">
        <v>2.4169184290030211E-2</v>
      </c>
      <c r="G28" s="16">
        <v>0</v>
      </c>
      <c r="H28" s="16">
        <v>1</v>
      </c>
      <c r="I28" s="98">
        <v>0.14285714285714285</v>
      </c>
      <c r="J28" s="102">
        <v>10</v>
      </c>
      <c r="K28" s="13">
        <v>6.8870523415977963E-3</v>
      </c>
      <c r="L28" s="14">
        <v>14</v>
      </c>
      <c r="M28" s="13">
        <v>8.7390761548064924E-3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4</v>
      </c>
      <c r="T28" s="103">
        <v>0.4</v>
      </c>
      <c r="U28" s="83">
        <v>22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21</v>
      </c>
      <c r="D29" s="15">
        <v>1.942645698427382E-2</v>
      </c>
      <c r="E29" s="16">
        <v>44</v>
      </c>
      <c r="F29" s="15">
        <v>3.453689167974882E-2</v>
      </c>
      <c r="G29" s="16">
        <v>2</v>
      </c>
      <c r="H29" s="16">
        <v>23</v>
      </c>
      <c r="I29" s="98">
        <v>1.0952380952380953</v>
      </c>
      <c r="J29" s="102">
        <v>21</v>
      </c>
      <c r="K29" s="13">
        <v>2.9787234042553193E-3</v>
      </c>
      <c r="L29" s="14">
        <v>18</v>
      </c>
      <c r="M29" s="13">
        <v>2.6938042502244837E-3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-3</v>
      </c>
      <c r="T29" s="103">
        <v>-0.14285714285714285</v>
      </c>
      <c r="U29" s="83">
        <v>62</v>
      </c>
      <c r="V29" s="10">
        <v>2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4.464285714285714E-3</v>
      </c>
      <c r="E30" s="16">
        <v>2</v>
      </c>
      <c r="F30" s="15">
        <v>7.7220077220077222E-3</v>
      </c>
      <c r="G30" s="16">
        <v>0</v>
      </c>
      <c r="H30" s="16">
        <v>1</v>
      </c>
      <c r="I30" s="98">
        <v>1</v>
      </c>
      <c r="J30" s="102">
        <v>0</v>
      </c>
      <c r="K30" s="13">
        <v>0</v>
      </c>
      <c r="L30" s="14">
        <v>1</v>
      </c>
      <c r="M30" s="13">
        <v>9.6525096525096527E-4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1</v>
      </c>
      <c r="T30" s="103" t="e">
        <v>#DIV/0!</v>
      </c>
      <c r="U30" s="83">
        <v>3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21</v>
      </c>
      <c r="D31" s="15">
        <v>3.5714285714285712E-2</v>
      </c>
      <c r="E31" s="16">
        <v>17</v>
      </c>
      <c r="F31" s="15">
        <v>2.823920265780731E-2</v>
      </c>
      <c r="G31" s="16">
        <v>0</v>
      </c>
      <c r="H31" s="16">
        <v>-4</v>
      </c>
      <c r="I31" s="98">
        <v>-0.19047619047619047</v>
      </c>
      <c r="J31" s="102">
        <v>13</v>
      </c>
      <c r="K31" s="13">
        <v>5.5986218776916449E-3</v>
      </c>
      <c r="L31" s="14">
        <v>22</v>
      </c>
      <c r="M31" s="13">
        <v>1.0218300046446818E-2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9</v>
      </c>
      <c r="T31" s="103">
        <v>0.69230769230769229</v>
      </c>
      <c r="U31" s="83">
        <v>39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15</v>
      </c>
      <c r="D32" s="15">
        <v>3.2119914346895075E-2</v>
      </c>
      <c r="E32" s="16">
        <v>15</v>
      </c>
      <c r="F32" s="15">
        <v>3.0800821355236138E-2</v>
      </c>
      <c r="G32" s="16">
        <v>0</v>
      </c>
      <c r="H32" s="16">
        <v>0</v>
      </c>
      <c r="I32" s="98">
        <v>0</v>
      </c>
      <c r="J32" s="102">
        <v>41</v>
      </c>
      <c r="K32" s="13">
        <v>1.2868801004394225E-2</v>
      </c>
      <c r="L32" s="14">
        <v>41</v>
      </c>
      <c r="M32" s="13">
        <v>1.2465795074490726E-2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0</v>
      </c>
      <c r="T32" s="103">
        <v>0</v>
      </c>
      <c r="U32" s="83">
        <v>56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11</v>
      </c>
      <c r="D33" s="15">
        <v>2.6506024096385541E-2</v>
      </c>
      <c r="E33" s="16">
        <v>11</v>
      </c>
      <c r="F33" s="15">
        <v>2.6128266033254157E-2</v>
      </c>
      <c r="G33" s="16">
        <v>0</v>
      </c>
      <c r="H33" s="16">
        <v>0</v>
      </c>
      <c r="I33" s="98">
        <v>0</v>
      </c>
      <c r="J33" s="102">
        <v>6</v>
      </c>
      <c r="K33" s="13">
        <v>4.40852314474651E-3</v>
      </c>
      <c r="L33" s="14">
        <v>6</v>
      </c>
      <c r="M33" s="13">
        <v>4.5112781954887221E-3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0</v>
      </c>
      <c r="T33" s="103">
        <v>0</v>
      </c>
      <c r="U33" s="83">
        <v>17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19</v>
      </c>
      <c r="D34" s="87">
        <v>4.3378995433789952E-2</v>
      </c>
      <c r="E34" s="85">
        <v>28</v>
      </c>
      <c r="F34" s="87">
        <v>6.2921348314606745E-2</v>
      </c>
      <c r="G34" s="85">
        <v>1</v>
      </c>
      <c r="H34" s="85">
        <v>9</v>
      </c>
      <c r="I34" s="100">
        <v>0.47368421052631576</v>
      </c>
      <c r="J34" s="104">
        <v>36</v>
      </c>
      <c r="K34" s="92">
        <v>1.5319148936170212E-2</v>
      </c>
      <c r="L34" s="90">
        <v>53</v>
      </c>
      <c r="M34" s="92">
        <v>2.1149241819632882E-2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17</v>
      </c>
      <c r="T34" s="105">
        <v>0.47222222222222221</v>
      </c>
      <c r="U34" s="84">
        <v>81</v>
      </c>
      <c r="V34" s="82">
        <v>1</v>
      </c>
    </row>
    <row r="35" spans="1:22" ht="20.25" thickBot="1">
      <c r="A35" s="214" t="s">
        <v>40</v>
      </c>
      <c r="B35" s="215"/>
      <c r="C35" s="86">
        <v>405</v>
      </c>
      <c r="D35" s="88">
        <v>2.6003210272873195E-2</v>
      </c>
      <c r="E35" s="86">
        <v>381</v>
      </c>
      <c r="F35" s="88">
        <v>2.413072392171765E-2</v>
      </c>
      <c r="G35" s="86">
        <v>3</v>
      </c>
      <c r="H35" s="86">
        <v>-24</v>
      </c>
      <c r="I35" s="89">
        <v>-5.9259259259259262E-2</v>
      </c>
      <c r="J35" s="91">
        <v>466</v>
      </c>
      <c r="K35" s="93">
        <v>5.6387110826083275E-3</v>
      </c>
      <c r="L35" s="91">
        <v>445</v>
      </c>
      <c r="M35" s="93">
        <v>5.4104001264453066E-3</v>
      </c>
      <c r="N35" s="91">
        <v>1</v>
      </c>
      <c r="O35" s="91">
        <v>1</v>
      </c>
      <c r="P35" s="91">
        <v>2</v>
      </c>
      <c r="Q35" s="91">
        <v>2</v>
      </c>
      <c r="R35" s="91">
        <v>3</v>
      </c>
      <c r="S35" s="91">
        <v>-21</v>
      </c>
      <c r="T35" s="93">
        <v>-4.5064377682403435E-2</v>
      </c>
      <c r="U35" s="101">
        <v>826</v>
      </c>
      <c r="V35" s="95">
        <v>4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tabSelected="1"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14" sqref="V14"/>
    </sheetView>
  </sheetViews>
  <sheetFormatPr defaultRowHeight="12.75"/>
  <cols>
    <col min="1" max="1" width="4.85546875" style="236" customWidth="1"/>
    <col min="2" max="2" width="22.5703125" style="236" customWidth="1"/>
    <col min="3" max="3" width="10.5703125" style="236" customWidth="1"/>
    <col min="4" max="4" width="9" style="236" customWidth="1"/>
    <col min="5" max="5" width="8.5703125" style="236" customWidth="1"/>
    <col min="6" max="6" width="9" style="236" customWidth="1"/>
    <col min="7" max="7" width="9.28515625" style="236" customWidth="1"/>
    <col min="8" max="8" width="9" style="236" customWidth="1"/>
    <col min="9" max="9" width="10.5703125" style="236" customWidth="1"/>
    <col min="10" max="10" width="9" style="236" customWidth="1"/>
    <col min="11" max="11" width="9.5703125" style="236" customWidth="1"/>
    <col min="12" max="12" width="9" style="236" customWidth="1"/>
    <col min="13" max="14" width="10.5703125" style="236" customWidth="1"/>
    <col min="15" max="16384" width="9.140625" style="236"/>
  </cols>
  <sheetData>
    <row r="1" spans="1:25" ht="53.25" customHeight="1" thickBot="1">
      <c r="A1" s="235" t="s">
        <v>87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25" s="245" customFormat="1" ht="81.75" customHeight="1">
      <c r="A2" s="237" t="s">
        <v>44</v>
      </c>
      <c r="B2" s="238"/>
      <c r="C2" s="239" t="s">
        <v>62</v>
      </c>
      <c r="D2" s="240"/>
      <c r="E2" s="240"/>
      <c r="F2" s="241"/>
      <c r="G2" s="242" t="s">
        <v>63</v>
      </c>
      <c r="H2" s="243"/>
      <c r="I2" s="239" t="s">
        <v>64</v>
      </c>
      <c r="J2" s="240"/>
      <c r="K2" s="240"/>
      <c r="L2" s="241"/>
      <c r="M2" s="242" t="s">
        <v>63</v>
      </c>
      <c r="N2" s="243"/>
      <c r="O2" s="244" t="s">
        <v>65</v>
      </c>
      <c r="P2" s="243"/>
    </row>
    <row r="3" spans="1:25" ht="22.5" customHeight="1">
      <c r="A3" s="246"/>
      <c r="B3" s="247"/>
      <c r="C3" s="248">
        <v>2023</v>
      </c>
      <c r="D3" s="249" t="s">
        <v>1</v>
      </c>
      <c r="E3" s="250">
        <v>2024</v>
      </c>
      <c r="F3" s="251" t="s">
        <v>1</v>
      </c>
      <c r="G3" s="252" t="s">
        <v>37</v>
      </c>
      <c r="H3" s="253" t="s">
        <v>1</v>
      </c>
      <c r="I3" s="254">
        <v>2023</v>
      </c>
      <c r="J3" s="249" t="s">
        <v>1</v>
      </c>
      <c r="K3" s="250">
        <v>2024</v>
      </c>
      <c r="L3" s="251" t="s">
        <v>1</v>
      </c>
      <c r="M3" s="252" t="s">
        <v>37</v>
      </c>
      <c r="N3" s="255" t="s">
        <v>1</v>
      </c>
      <c r="O3" s="254">
        <v>2023</v>
      </c>
      <c r="P3" s="256">
        <v>2024</v>
      </c>
      <c r="Q3" s="245"/>
      <c r="R3" s="245"/>
      <c r="S3" s="245"/>
      <c r="T3" s="245"/>
      <c r="U3" s="245"/>
      <c r="V3" s="245"/>
      <c r="W3" s="245"/>
      <c r="X3" s="245"/>
      <c r="Y3" s="245"/>
    </row>
    <row r="4" spans="1:25" s="264" customFormat="1" ht="21" customHeight="1">
      <c r="A4" s="257">
        <v>1</v>
      </c>
      <c r="B4" s="258" t="s">
        <v>20</v>
      </c>
      <c r="C4" s="259">
        <v>72</v>
      </c>
      <c r="D4" s="260">
        <v>1.8177227972734158E-2</v>
      </c>
      <c r="E4" s="257">
        <v>54</v>
      </c>
      <c r="F4" s="260">
        <f>E4/Q4</f>
        <v>1.3670886075949367E-2</v>
      </c>
      <c r="G4" s="261">
        <f>E4-C4</f>
        <v>-18</v>
      </c>
      <c r="H4" s="262">
        <f>G4/C4</f>
        <v>-0.25</v>
      </c>
      <c r="I4" s="259">
        <v>60</v>
      </c>
      <c r="J4" s="260">
        <v>1.5147689977278465E-2</v>
      </c>
      <c r="K4" s="261">
        <v>46</v>
      </c>
      <c r="L4" s="260">
        <f>K4/Q4</f>
        <v>1.1645569620253165E-2</v>
      </c>
      <c r="M4" s="261">
        <f>K4-I4</f>
        <v>-14</v>
      </c>
      <c r="N4" s="115">
        <f>M4/I4</f>
        <v>-0.23333333333333334</v>
      </c>
      <c r="O4" s="259">
        <v>2</v>
      </c>
      <c r="P4" s="263">
        <v>1</v>
      </c>
      <c r="Q4" s="292">
        <f>[1]Громад_Виправ!C7+[1]Громад_Виправ!M7+[1]Звільн_з_випр_УДЗ_і_Розш!C8+[1]Позб_права!C7+'[1]Пробаційний нагляд'!C8</f>
        <v>3950</v>
      </c>
      <c r="R4" s="293"/>
      <c r="S4" s="265"/>
      <c r="T4" s="265"/>
    </row>
    <row r="5" spans="1:25" s="264" customFormat="1" ht="21" customHeight="1">
      <c r="A5" s="257">
        <v>2</v>
      </c>
      <c r="B5" s="258" t="s">
        <v>2</v>
      </c>
      <c r="C5" s="259">
        <v>36</v>
      </c>
      <c r="D5" s="260">
        <v>1.338787653402752E-2</v>
      </c>
      <c r="E5" s="257">
        <v>46</v>
      </c>
      <c r="F5" s="260">
        <f t="shared" ref="F5:F28" si="0">E5/Q5</f>
        <v>1.8744906275468622E-2</v>
      </c>
      <c r="G5" s="261">
        <f t="shared" ref="G5:G28" si="1">E5-C5</f>
        <v>10</v>
      </c>
      <c r="H5" s="262">
        <f t="shared" ref="H5:H27" si="2">G5/C5</f>
        <v>0.27777777777777779</v>
      </c>
      <c r="I5" s="259">
        <v>27</v>
      </c>
      <c r="J5" s="260">
        <v>1.0040907400520639E-2</v>
      </c>
      <c r="K5" s="261">
        <v>42</v>
      </c>
      <c r="L5" s="260">
        <f t="shared" ref="L5:L28" si="3">K5/Q5</f>
        <v>1.7114914425427872E-2</v>
      </c>
      <c r="M5" s="261">
        <f t="shared" ref="M5:M28" si="4">K5-I5</f>
        <v>15</v>
      </c>
      <c r="N5" s="115">
        <f t="shared" ref="N5:N27" si="5">M5/I5</f>
        <v>0.55555555555555558</v>
      </c>
      <c r="O5" s="259">
        <v>0</v>
      </c>
      <c r="P5" s="263">
        <v>1</v>
      </c>
      <c r="Q5" s="292">
        <f>[1]Громад_Виправ!C8+[1]Громад_Виправ!M8+[1]Звільн_з_випр_УДЗ_і_Розш!C9+[1]Позб_права!C8+'[1]Пробаційний нагляд'!C9</f>
        <v>2454</v>
      </c>
      <c r="R5" s="293"/>
      <c r="S5" s="265"/>
      <c r="T5" s="265"/>
    </row>
    <row r="6" spans="1:25" s="264" customFormat="1" ht="21" customHeight="1">
      <c r="A6" s="257">
        <v>3</v>
      </c>
      <c r="B6" s="258" t="s">
        <v>3</v>
      </c>
      <c r="C6" s="259">
        <v>220</v>
      </c>
      <c r="D6" s="260">
        <v>1.9913106444605359E-2</v>
      </c>
      <c r="E6" s="257">
        <v>211</v>
      </c>
      <c r="F6" s="260">
        <f t="shared" si="0"/>
        <v>1.7536569148936171E-2</v>
      </c>
      <c r="G6" s="261">
        <f t="shared" si="1"/>
        <v>-9</v>
      </c>
      <c r="H6" s="262">
        <f t="shared" si="2"/>
        <v>-4.0909090909090909E-2</v>
      </c>
      <c r="I6" s="259">
        <v>158</v>
      </c>
      <c r="J6" s="260">
        <v>1.4301230992034758E-2</v>
      </c>
      <c r="K6" s="261">
        <v>148</v>
      </c>
      <c r="L6" s="260">
        <f t="shared" si="3"/>
        <v>1.2300531914893617E-2</v>
      </c>
      <c r="M6" s="261">
        <f t="shared" si="4"/>
        <v>-10</v>
      </c>
      <c r="N6" s="115">
        <f t="shared" si="5"/>
        <v>-6.3291139240506333E-2</v>
      </c>
      <c r="O6" s="259">
        <v>2</v>
      </c>
      <c r="P6" s="263">
        <v>1</v>
      </c>
      <c r="Q6" s="292">
        <f>[1]Громад_Виправ!C9+[1]Громад_Виправ!M9+[1]Звільн_з_випр_УДЗ_і_Розш!C10+[1]Позб_права!C9+'[1]Пробаційний нагляд'!C10</f>
        <v>12032</v>
      </c>
      <c r="R6" s="293"/>
      <c r="S6" s="265"/>
      <c r="T6" s="265"/>
    </row>
    <row r="7" spans="1:25" s="264" customFormat="1" ht="21" customHeight="1">
      <c r="A7" s="257">
        <v>4</v>
      </c>
      <c r="B7" s="258" t="s">
        <v>21</v>
      </c>
      <c r="C7" s="259">
        <v>47</v>
      </c>
      <c r="D7" s="260">
        <v>1.2682137075013492E-2</v>
      </c>
      <c r="E7" s="257">
        <v>46</v>
      </c>
      <c r="F7" s="260">
        <f t="shared" si="0"/>
        <v>1.4819587628865979E-2</v>
      </c>
      <c r="G7" s="261">
        <f t="shared" si="1"/>
        <v>-1</v>
      </c>
      <c r="H7" s="262">
        <f t="shared" si="2"/>
        <v>-2.1276595744680851E-2</v>
      </c>
      <c r="I7" s="259">
        <v>34</v>
      </c>
      <c r="J7" s="260">
        <v>9.1743119266055051E-3</v>
      </c>
      <c r="K7" s="261">
        <v>29</v>
      </c>
      <c r="L7" s="260">
        <f t="shared" si="3"/>
        <v>9.3427835051546389E-3</v>
      </c>
      <c r="M7" s="261">
        <f t="shared" si="4"/>
        <v>-5</v>
      </c>
      <c r="N7" s="115">
        <f t="shared" si="5"/>
        <v>-0.14705882352941177</v>
      </c>
      <c r="O7" s="259">
        <v>1</v>
      </c>
      <c r="P7" s="263">
        <v>1</v>
      </c>
      <c r="Q7" s="292">
        <f>[1]Громад_Виправ!C10+[1]Громад_Виправ!M10+[1]Звільн_з_випр_УДЗ_і_Розш!C11+[1]Позб_права!C10+'[1]Пробаційний нагляд'!C11</f>
        <v>3104</v>
      </c>
      <c r="R7" s="293"/>
      <c r="S7" s="265"/>
      <c r="T7" s="266"/>
    </row>
    <row r="8" spans="1:25" s="264" customFormat="1" ht="21" customHeight="1">
      <c r="A8" s="257">
        <v>5</v>
      </c>
      <c r="B8" s="258" t="s">
        <v>4</v>
      </c>
      <c r="C8" s="259">
        <v>59</v>
      </c>
      <c r="D8" s="260">
        <v>1.5587846763540291E-2</v>
      </c>
      <c r="E8" s="257">
        <v>77</v>
      </c>
      <c r="F8" s="260">
        <f t="shared" si="0"/>
        <v>1.9642857142857142E-2</v>
      </c>
      <c r="G8" s="261">
        <f t="shared" si="1"/>
        <v>18</v>
      </c>
      <c r="H8" s="262">
        <f t="shared" si="2"/>
        <v>0.30508474576271188</v>
      </c>
      <c r="I8" s="259">
        <v>47</v>
      </c>
      <c r="J8" s="260">
        <v>1.2417437252311756E-2</v>
      </c>
      <c r="K8" s="261">
        <v>62</v>
      </c>
      <c r="L8" s="260">
        <f t="shared" si="3"/>
        <v>1.5816326530612244E-2</v>
      </c>
      <c r="M8" s="261">
        <f t="shared" si="4"/>
        <v>15</v>
      </c>
      <c r="N8" s="115">
        <f t="shared" si="5"/>
        <v>0.31914893617021278</v>
      </c>
      <c r="O8" s="259">
        <v>1</v>
      </c>
      <c r="P8" s="263">
        <v>2</v>
      </c>
      <c r="Q8" s="292">
        <f>[1]Громад_Виправ!C11+[1]Громад_Виправ!M11+[1]Звільн_з_випр_УДЗ_і_Розш!C12+[1]Позб_права!C11+'[1]Пробаційний нагляд'!C12</f>
        <v>3920</v>
      </c>
      <c r="R8" s="293"/>
      <c r="S8" s="265"/>
      <c r="T8" s="265"/>
    </row>
    <row r="9" spans="1:25" s="264" customFormat="1" ht="21" customHeight="1">
      <c r="A9" s="257">
        <v>6</v>
      </c>
      <c r="B9" s="258" t="s">
        <v>5</v>
      </c>
      <c r="C9" s="259">
        <v>43</v>
      </c>
      <c r="D9" s="260">
        <v>1.2851165570830842E-2</v>
      </c>
      <c r="E9" s="257">
        <v>41</v>
      </c>
      <c r="F9" s="260">
        <f t="shared" si="0"/>
        <v>1.1737761236759233E-2</v>
      </c>
      <c r="G9" s="261">
        <f t="shared" si="1"/>
        <v>-2</v>
      </c>
      <c r="H9" s="262">
        <f t="shared" si="2"/>
        <v>-4.6511627906976744E-2</v>
      </c>
      <c r="I9" s="259">
        <v>33</v>
      </c>
      <c r="J9" s="260">
        <v>9.8625224148236705E-3</v>
      </c>
      <c r="K9" s="261">
        <v>33</v>
      </c>
      <c r="L9" s="260">
        <f t="shared" si="3"/>
        <v>9.4474663612940171E-3</v>
      </c>
      <c r="M9" s="261">
        <f t="shared" si="4"/>
        <v>0</v>
      </c>
      <c r="N9" s="115">
        <f t="shared" si="5"/>
        <v>0</v>
      </c>
      <c r="O9" s="259">
        <v>2</v>
      </c>
      <c r="P9" s="263">
        <v>1</v>
      </c>
      <c r="Q9" s="292">
        <f>[1]Громад_Виправ!C12+[1]Громад_Виправ!M12+[1]Звільн_з_випр_УДЗ_і_Розш!C13+[1]Позб_права!C12+'[1]Пробаційний нагляд'!C13</f>
        <v>3493</v>
      </c>
      <c r="R9" s="293"/>
      <c r="S9" s="265"/>
      <c r="T9" s="265"/>
    </row>
    <row r="10" spans="1:25" s="264" customFormat="1" ht="21" customHeight="1">
      <c r="A10" s="257">
        <v>7</v>
      </c>
      <c r="B10" s="258" t="s">
        <v>6</v>
      </c>
      <c r="C10" s="259">
        <v>57</v>
      </c>
      <c r="D10" s="260">
        <v>1.3855128828390861E-2</v>
      </c>
      <c r="E10" s="257">
        <v>57</v>
      </c>
      <c r="F10" s="260">
        <f t="shared" si="0"/>
        <v>1.7415215398716773E-2</v>
      </c>
      <c r="G10" s="261">
        <f t="shared" si="1"/>
        <v>0</v>
      </c>
      <c r="H10" s="262">
        <f t="shared" si="2"/>
        <v>0</v>
      </c>
      <c r="I10" s="259">
        <v>41</v>
      </c>
      <c r="J10" s="260">
        <v>9.9659698590179868E-3</v>
      </c>
      <c r="K10" s="261">
        <v>41</v>
      </c>
      <c r="L10" s="260">
        <f t="shared" si="3"/>
        <v>1.2526733883287504E-2</v>
      </c>
      <c r="M10" s="261">
        <f t="shared" si="4"/>
        <v>0</v>
      </c>
      <c r="N10" s="115">
        <f t="shared" si="5"/>
        <v>0</v>
      </c>
      <c r="O10" s="259">
        <v>0</v>
      </c>
      <c r="P10" s="263">
        <v>0</v>
      </c>
      <c r="Q10" s="292">
        <f>[1]Громад_Виправ!C13+[1]Громад_Виправ!M13+[1]Звільн_з_випр_УДЗ_і_Розш!C14+[1]Позб_права!C13+'[1]Пробаційний нагляд'!C14</f>
        <v>3273</v>
      </c>
      <c r="R10" s="293"/>
      <c r="S10" s="265"/>
      <c r="T10" s="265"/>
      <c r="X10" s="264" t="s">
        <v>60</v>
      </c>
    </row>
    <row r="11" spans="1:25" s="264" customFormat="1" ht="21" customHeight="1">
      <c r="A11" s="257">
        <v>8</v>
      </c>
      <c r="B11" s="258" t="s">
        <v>22</v>
      </c>
      <c r="C11" s="259">
        <v>51</v>
      </c>
      <c r="D11" s="260">
        <v>2.8130170987313845E-2</v>
      </c>
      <c r="E11" s="257">
        <v>59</v>
      </c>
      <c r="F11" s="260">
        <f t="shared" si="0"/>
        <v>2.8640776699029126E-2</v>
      </c>
      <c r="G11" s="261">
        <f t="shared" si="1"/>
        <v>8</v>
      </c>
      <c r="H11" s="262">
        <f t="shared" si="2"/>
        <v>0.15686274509803921</v>
      </c>
      <c r="I11" s="259">
        <v>33</v>
      </c>
      <c r="J11" s="260">
        <v>1.8201875344732488E-2</v>
      </c>
      <c r="K11" s="261">
        <v>34</v>
      </c>
      <c r="L11" s="260">
        <f t="shared" si="3"/>
        <v>1.6504854368932041E-2</v>
      </c>
      <c r="M11" s="261">
        <f t="shared" si="4"/>
        <v>1</v>
      </c>
      <c r="N11" s="115">
        <f t="shared" si="5"/>
        <v>3.0303030303030304E-2</v>
      </c>
      <c r="O11" s="259">
        <v>0</v>
      </c>
      <c r="P11" s="263">
        <v>1</v>
      </c>
      <c r="Q11" s="292">
        <f>[1]Громад_Виправ!C14+[1]Громад_Виправ!M14+[1]Звільн_з_випр_УДЗ_і_Розш!C15+[1]Позб_права!C14+'[1]Пробаційний нагляд'!C15</f>
        <v>2060</v>
      </c>
      <c r="R11" s="293"/>
      <c r="S11" s="265"/>
      <c r="T11" s="265"/>
    </row>
    <row r="12" spans="1:25" s="264" customFormat="1" ht="21" customHeight="1">
      <c r="A12" s="257">
        <v>9</v>
      </c>
      <c r="B12" s="258" t="s">
        <v>66</v>
      </c>
      <c r="C12" s="267">
        <v>141</v>
      </c>
      <c r="D12" s="260">
        <v>9.9900807708658071E-3</v>
      </c>
      <c r="E12" s="257">
        <v>126</v>
      </c>
      <c r="F12" s="260">
        <f t="shared" si="0"/>
        <v>8.2987551867219917E-3</v>
      </c>
      <c r="G12" s="261">
        <f t="shared" si="1"/>
        <v>-15</v>
      </c>
      <c r="H12" s="262">
        <f t="shared" si="2"/>
        <v>-0.10638297872340426</v>
      </c>
      <c r="I12" s="267">
        <v>111</v>
      </c>
      <c r="J12" s="260">
        <v>7.8645316706815929E-3</v>
      </c>
      <c r="K12" s="261">
        <v>87</v>
      </c>
      <c r="L12" s="260">
        <f t="shared" si="3"/>
        <v>5.7300928670223272E-3</v>
      </c>
      <c r="M12" s="261">
        <f t="shared" si="4"/>
        <v>-24</v>
      </c>
      <c r="N12" s="115">
        <f t="shared" si="5"/>
        <v>-0.21621621621621623</v>
      </c>
      <c r="O12" s="267">
        <v>0</v>
      </c>
      <c r="P12" s="263">
        <v>0</v>
      </c>
      <c r="Q12" s="292">
        <f>[1]Громад_Виправ!C15+[1]Громад_Виправ!M15+[1]Звільн_з_випр_УДЗ_і_Розш!C16+[1]Позб_права!C15+'[1]Пробаційний нагляд'!C16</f>
        <v>15183</v>
      </c>
      <c r="R12" s="293"/>
      <c r="S12" s="265"/>
      <c r="T12" s="265"/>
    </row>
    <row r="13" spans="1:25" s="264" customFormat="1" ht="21" customHeight="1">
      <c r="A13" s="257">
        <v>10</v>
      </c>
      <c r="B13" s="258" t="s">
        <v>7</v>
      </c>
      <c r="C13" s="259">
        <v>59</v>
      </c>
      <c r="D13" s="260">
        <v>2.0047570506286104E-2</v>
      </c>
      <c r="E13" s="257">
        <v>37</v>
      </c>
      <c r="F13" s="260">
        <f t="shared" si="0"/>
        <v>1.2247600132406488E-2</v>
      </c>
      <c r="G13" s="261">
        <f t="shared" si="1"/>
        <v>-22</v>
      </c>
      <c r="H13" s="262">
        <f t="shared" si="2"/>
        <v>-0.3728813559322034</v>
      </c>
      <c r="I13" s="259">
        <v>53</v>
      </c>
      <c r="J13" s="260">
        <v>1.8008834522595992E-2</v>
      </c>
      <c r="K13" s="261">
        <v>36</v>
      </c>
      <c r="L13" s="260">
        <f t="shared" si="3"/>
        <v>1.1916583912611719E-2</v>
      </c>
      <c r="M13" s="261">
        <f t="shared" si="4"/>
        <v>-17</v>
      </c>
      <c r="N13" s="115">
        <f t="shared" si="5"/>
        <v>-0.32075471698113206</v>
      </c>
      <c r="O13" s="259">
        <v>0</v>
      </c>
      <c r="P13" s="263">
        <v>0</v>
      </c>
      <c r="Q13" s="292">
        <f>[1]Громад_Виправ!C16+[1]Громад_Виправ!M16+[1]Звільн_з_випр_УДЗ_і_Розш!C17+[1]Позб_права!C16+'[1]Пробаційний нагляд'!C17</f>
        <v>3021</v>
      </c>
      <c r="R13" s="293"/>
      <c r="S13" s="265"/>
      <c r="T13" s="265"/>
    </row>
    <row r="14" spans="1:25" s="264" customFormat="1" ht="21" customHeight="1">
      <c r="A14" s="257">
        <v>11</v>
      </c>
      <c r="B14" s="258" t="s">
        <v>23</v>
      </c>
      <c r="C14" s="259">
        <v>0</v>
      </c>
      <c r="D14" s="260">
        <v>0</v>
      </c>
      <c r="E14" s="257">
        <v>1</v>
      </c>
      <c r="F14" s="260">
        <f t="shared" si="0"/>
        <v>1.7452006980802793E-3</v>
      </c>
      <c r="G14" s="261">
        <f t="shared" si="1"/>
        <v>1</v>
      </c>
      <c r="H14" s="262" t="e">
        <f t="shared" si="2"/>
        <v>#DIV/0!</v>
      </c>
      <c r="I14" s="259">
        <v>0</v>
      </c>
      <c r="J14" s="260">
        <v>0</v>
      </c>
      <c r="K14" s="261">
        <v>1</v>
      </c>
      <c r="L14" s="260">
        <f t="shared" si="3"/>
        <v>1.7452006980802793E-3</v>
      </c>
      <c r="M14" s="261">
        <f t="shared" si="4"/>
        <v>1</v>
      </c>
      <c r="N14" s="115" t="e">
        <f t="shared" si="5"/>
        <v>#DIV/0!</v>
      </c>
      <c r="O14" s="259">
        <v>0</v>
      </c>
      <c r="P14" s="263">
        <v>0</v>
      </c>
      <c r="Q14" s="292">
        <f>[1]Громад_Виправ!C17+[1]Громад_Виправ!M17+[1]Звільн_з_випр_УДЗ_і_Розш!C18+[1]Позб_права!C17+'[1]Пробаційний нагляд'!C18</f>
        <v>573</v>
      </c>
      <c r="R14" s="293"/>
      <c r="S14" s="265"/>
      <c r="T14" s="266"/>
    </row>
    <row r="15" spans="1:25" s="264" customFormat="1" ht="21" customHeight="1">
      <c r="A15" s="257">
        <v>12</v>
      </c>
      <c r="B15" s="258" t="s">
        <v>8</v>
      </c>
      <c r="C15" s="259">
        <v>80</v>
      </c>
      <c r="D15" s="260">
        <v>1.7981568891885819E-2</v>
      </c>
      <c r="E15" s="257">
        <v>66</v>
      </c>
      <c r="F15" s="260">
        <f t="shared" si="0"/>
        <v>1.3644821170146785E-2</v>
      </c>
      <c r="G15" s="261">
        <f t="shared" si="1"/>
        <v>-14</v>
      </c>
      <c r="H15" s="262">
        <f t="shared" si="2"/>
        <v>-0.17499999999999999</v>
      </c>
      <c r="I15" s="259">
        <v>57</v>
      </c>
      <c r="J15" s="260">
        <v>1.2811867835468645E-2</v>
      </c>
      <c r="K15" s="261">
        <v>47</v>
      </c>
      <c r="L15" s="260">
        <f t="shared" si="3"/>
        <v>9.716766590862104E-3</v>
      </c>
      <c r="M15" s="261">
        <f t="shared" si="4"/>
        <v>-10</v>
      </c>
      <c r="N15" s="115">
        <f t="shared" si="5"/>
        <v>-0.17543859649122806</v>
      </c>
      <c r="O15" s="259">
        <v>0</v>
      </c>
      <c r="P15" s="263">
        <v>0</v>
      </c>
      <c r="Q15" s="292">
        <f>[1]Громад_Виправ!C18+[1]Громад_Виправ!M18+[1]Звільн_з_випр_УДЗ_і_Розш!C19+[1]Позб_права!C18+'[1]Пробаційний нагляд'!C19</f>
        <v>4837</v>
      </c>
      <c r="R15" s="293"/>
      <c r="S15" s="265"/>
      <c r="T15" s="265"/>
    </row>
    <row r="16" spans="1:25" s="264" customFormat="1" ht="21" customHeight="1">
      <c r="A16" s="257">
        <v>13</v>
      </c>
      <c r="B16" s="258" t="s">
        <v>9</v>
      </c>
      <c r="C16" s="259">
        <v>40</v>
      </c>
      <c r="D16" s="260">
        <v>1.2582573136206355E-2</v>
      </c>
      <c r="E16" s="257">
        <v>36</v>
      </c>
      <c r="F16" s="260">
        <f t="shared" si="0"/>
        <v>1.0849909584086799E-2</v>
      </c>
      <c r="G16" s="261">
        <f t="shared" si="1"/>
        <v>-4</v>
      </c>
      <c r="H16" s="262">
        <f t="shared" si="2"/>
        <v>-0.1</v>
      </c>
      <c r="I16" s="259">
        <v>29</v>
      </c>
      <c r="J16" s="260">
        <v>9.1223655237496065E-3</v>
      </c>
      <c r="K16" s="261">
        <v>28</v>
      </c>
      <c r="L16" s="260">
        <f t="shared" si="3"/>
        <v>8.4388185654008432E-3</v>
      </c>
      <c r="M16" s="261">
        <f t="shared" si="4"/>
        <v>-1</v>
      </c>
      <c r="N16" s="115">
        <f t="shared" si="5"/>
        <v>-3.4482758620689655E-2</v>
      </c>
      <c r="O16" s="259">
        <v>1</v>
      </c>
      <c r="P16" s="263">
        <v>1</v>
      </c>
      <c r="Q16" s="292">
        <f>[1]Громад_Виправ!C19+[1]Громад_Виправ!M19+[1]Звільн_з_випр_УДЗ_і_Розш!C20+[1]Позб_права!C19+'[1]Пробаційний нагляд'!C20</f>
        <v>3318</v>
      </c>
      <c r="R16" s="293"/>
      <c r="S16" s="265"/>
      <c r="T16" s="265"/>
    </row>
    <row r="17" spans="1:20" s="264" customFormat="1" ht="21" customHeight="1">
      <c r="A17" s="257">
        <v>14</v>
      </c>
      <c r="B17" s="258" t="s">
        <v>24</v>
      </c>
      <c r="C17" s="259">
        <v>47</v>
      </c>
      <c r="D17" s="260">
        <v>6.6421707179197291E-3</v>
      </c>
      <c r="E17" s="257">
        <v>19</v>
      </c>
      <c r="F17" s="260">
        <f t="shared" si="0"/>
        <v>2.5693035835023664E-3</v>
      </c>
      <c r="G17" s="261">
        <f t="shared" si="1"/>
        <v>-28</v>
      </c>
      <c r="H17" s="262">
        <f t="shared" si="2"/>
        <v>-0.5957446808510638</v>
      </c>
      <c r="I17" s="259">
        <v>30</v>
      </c>
      <c r="J17" s="260">
        <v>4.2396834369700393E-3</v>
      </c>
      <c r="K17" s="261">
        <v>14</v>
      </c>
      <c r="L17" s="260">
        <f t="shared" si="3"/>
        <v>1.8931710615280595E-3</v>
      </c>
      <c r="M17" s="261">
        <f t="shared" si="4"/>
        <v>-16</v>
      </c>
      <c r="N17" s="115">
        <f t="shared" si="5"/>
        <v>-0.53333333333333333</v>
      </c>
      <c r="O17" s="259">
        <v>3</v>
      </c>
      <c r="P17" s="263">
        <v>2</v>
      </c>
      <c r="Q17" s="292">
        <f>[1]Громад_Виправ!C20+[1]Громад_Виправ!M20+[1]Звільн_з_випр_УДЗ_і_Розш!C21+[1]Позб_права!C20+'[1]Пробаційний нагляд'!C21</f>
        <v>7395</v>
      </c>
      <c r="R17" s="293"/>
      <c r="S17" s="265"/>
      <c r="T17" s="265"/>
    </row>
    <row r="18" spans="1:20" s="264" customFormat="1" ht="21" customHeight="1">
      <c r="A18" s="257">
        <v>15</v>
      </c>
      <c r="B18" s="258" t="s">
        <v>10</v>
      </c>
      <c r="C18" s="259">
        <v>146</v>
      </c>
      <c r="D18" s="260">
        <v>3.1243312647121765E-2</v>
      </c>
      <c r="E18" s="257">
        <v>126</v>
      </c>
      <c r="F18" s="260">
        <f t="shared" si="0"/>
        <v>2.497522299306244E-2</v>
      </c>
      <c r="G18" s="261">
        <f t="shared" si="1"/>
        <v>-20</v>
      </c>
      <c r="H18" s="262">
        <f t="shared" si="2"/>
        <v>-0.13698630136986301</v>
      </c>
      <c r="I18" s="259">
        <v>104</v>
      </c>
      <c r="J18" s="260">
        <v>2.2255510378771666E-2</v>
      </c>
      <c r="K18" s="261">
        <v>92</v>
      </c>
      <c r="L18" s="260">
        <f t="shared" si="3"/>
        <v>1.823587710604559E-2</v>
      </c>
      <c r="M18" s="261">
        <f t="shared" si="4"/>
        <v>-12</v>
      </c>
      <c r="N18" s="115">
        <f t="shared" si="5"/>
        <v>-0.11538461538461539</v>
      </c>
      <c r="O18" s="259">
        <v>2</v>
      </c>
      <c r="P18" s="263">
        <v>1</v>
      </c>
      <c r="Q18" s="292">
        <f>[1]Громад_Виправ!C21+[1]Громад_Виправ!M21+[1]Звільн_з_випр_УДЗ_і_Розш!C22+[1]Позб_права!C21+'[1]Пробаційний нагляд'!C22</f>
        <v>5045</v>
      </c>
      <c r="R18" s="293"/>
      <c r="S18" s="265"/>
      <c r="T18" s="265"/>
    </row>
    <row r="19" spans="1:20" s="264" customFormat="1" ht="21" customHeight="1">
      <c r="A19" s="257">
        <v>16</v>
      </c>
      <c r="B19" s="258" t="s">
        <v>11</v>
      </c>
      <c r="C19" s="259">
        <v>36</v>
      </c>
      <c r="D19" s="260">
        <v>1.2761432116270826E-2</v>
      </c>
      <c r="E19" s="257">
        <v>18</v>
      </c>
      <c r="F19" s="260">
        <f t="shared" si="0"/>
        <v>6.2133241284086987E-3</v>
      </c>
      <c r="G19" s="261">
        <f t="shared" si="1"/>
        <v>-18</v>
      </c>
      <c r="H19" s="262">
        <f t="shared" si="2"/>
        <v>-0.5</v>
      </c>
      <c r="I19" s="259">
        <v>23</v>
      </c>
      <c r="J19" s="260">
        <v>8.1531371853952508E-3</v>
      </c>
      <c r="K19" s="261">
        <v>14</v>
      </c>
      <c r="L19" s="260">
        <f t="shared" si="3"/>
        <v>4.832585433206766E-3</v>
      </c>
      <c r="M19" s="261">
        <f t="shared" si="4"/>
        <v>-9</v>
      </c>
      <c r="N19" s="115">
        <f t="shared" si="5"/>
        <v>-0.39130434782608697</v>
      </c>
      <c r="O19" s="259">
        <v>0</v>
      </c>
      <c r="P19" s="263">
        <v>0</v>
      </c>
      <c r="Q19" s="292">
        <f>[1]Громад_Виправ!C22+[1]Громад_Виправ!M22+[1]Звільн_з_випр_УДЗ_і_Розш!C23+[1]Позб_права!C22+'[1]Пробаційний нагляд'!C23</f>
        <v>2897</v>
      </c>
      <c r="R19" s="293"/>
      <c r="S19" s="265"/>
      <c r="T19" s="265"/>
    </row>
    <row r="20" spans="1:20" s="264" customFormat="1" ht="21" customHeight="1">
      <c r="A20" s="257">
        <v>17</v>
      </c>
      <c r="B20" s="258" t="s">
        <v>12</v>
      </c>
      <c r="C20" s="259">
        <v>43</v>
      </c>
      <c r="D20" s="260">
        <v>1.9351935193519351E-2</v>
      </c>
      <c r="E20" s="257">
        <v>75</v>
      </c>
      <c r="F20" s="260">
        <f t="shared" si="0"/>
        <v>2.966772151898734E-2</v>
      </c>
      <c r="G20" s="261">
        <f t="shared" si="1"/>
        <v>32</v>
      </c>
      <c r="H20" s="262">
        <f t="shared" si="2"/>
        <v>0.7441860465116279</v>
      </c>
      <c r="I20" s="259">
        <v>29</v>
      </c>
      <c r="J20" s="260">
        <v>1.3051305130513051E-2</v>
      </c>
      <c r="K20" s="261">
        <v>53</v>
      </c>
      <c r="L20" s="260">
        <f t="shared" si="3"/>
        <v>2.0965189873417722E-2</v>
      </c>
      <c r="M20" s="261">
        <f t="shared" si="4"/>
        <v>24</v>
      </c>
      <c r="N20" s="115">
        <f t="shared" si="5"/>
        <v>0.82758620689655171</v>
      </c>
      <c r="O20" s="259">
        <v>1</v>
      </c>
      <c r="P20" s="263">
        <v>1</v>
      </c>
      <c r="Q20" s="292">
        <f>[1]Громад_Виправ!C23+[1]Громад_Виправ!M23+[1]Звільн_з_випр_УДЗ_і_Розш!C24+[1]Позб_права!C23+'[1]Пробаційний нагляд'!C24</f>
        <v>2528</v>
      </c>
      <c r="R20" s="293"/>
      <c r="S20" s="265"/>
      <c r="T20" s="265"/>
    </row>
    <row r="21" spans="1:20" s="264" customFormat="1" ht="21" customHeight="1">
      <c r="A21" s="257">
        <v>18</v>
      </c>
      <c r="B21" s="258" t="s">
        <v>13</v>
      </c>
      <c r="C21" s="259">
        <v>38</v>
      </c>
      <c r="D21" s="260">
        <v>2.2632519356759976E-2</v>
      </c>
      <c r="E21" s="257">
        <v>56</v>
      </c>
      <c r="F21" s="260">
        <f t="shared" si="0"/>
        <v>3.027027027027027E-2</v>
      </c>
      <c r="G21" s="261">
        <f t="shared" si="1"/>
        <v>18</v>
      </c>
      <c r="H21" s="262">
        <f t="shared" si="2"/>
        <v>0.47368421052631576</v>
      </c>
      <c r="I21" s="259">
        <v>18</v>
      </c>
      <c r="J21" s="260">
        <v>1.0720667063728409E-2</v>
      </c>
      <c r="K21" s="261">
        <v>26</v>
      </c>
      <c r="L21" s="260">
        <f t="shared" si="3"/>
        <v>1.4054054054054054E-2</v>
      </c>
      <c r="M21" s="261">
        <f t="shared" si="4"/>
        <v>8</v>
      </c>
      <c r="N21" s="115">
        <f t="shared" si="5"/>
        <v>0.44444444444444442</v>
      </c>
      <c r="O21" s="259">
        <v>1</v>
      </c>
      <c r="P21" s="263">
        <v>0</v>
      </c>
      <c r="Q21" s="292">
        <f>[1]Громад_Виправ!C24+[1]Громад_Виправ!M24+[1]Звільн_з_випр_УДЗ_і_Розш!C25+[1]Позб_права!C24+'[1]Пробаційний нагляд'!C25</f>
        <v>1850</v>
      </c>
      <c r="R21" s="293"/>
      <c r="S21" s="265"/>
      <c r="T21" s="265"/>
    </row>
    <row r="22" spans="1:20" s="264" customFormat="1" ht="21" customHeight="1">
      <c r="A22" s="257">
        <v>19</v>
      </c>
      <c r="B22" s="258" t="s">
        <v>14</v>
      </c>
      <c r="C22" s="259">
        <v>112</v>
      </c>
      <c r="D22" s="260">
        <v>1.5221527589018754E-2</v>
      </c>
      <c r="E22" s="257">
        <v>112</v>
      </c>
      <c r="F22" s="260">
        <f t="shared" si="0"/>
        <v>1.5512465373961219E-2</v>
      </c>
      <c r="G22" s="261">
        <f t="shared" si="1"/>
        <v>0</v>
      </c>
      <c r="H22" s="262">
        <f t="shared" si="2"/>
        <v>0</v>
      </c>
      <c r="I22" s="259">
        <v>70</v>
      </c>
      <c r="J22" s="260">
        <v>9.5134547431367216E-3</v>
      </c>
      <c r="K22" s="261">
        <v>87</v>
      </c>
      <c r="L22" s="260">
        <f t="shared" si="3"/>
        <v>1.2049861495844876E-2</v>
      </c>
      <c r="M22" s="261">
        <f t="shared" si="4"/>
        <v>17</v>
      </c>
      <c r="N22" s="115">
        <f t="shared" si="5"/>
        <v>0.24285714285714285</v>
      </c>
      <c r="O22" s="259">
        <v>2</v>
      </c>
      <c r="P22" s="263">
        <v>1</v>
      </c>
      <c r="Q22" s="292">
        <f>[1]Громад_Виправ!C25+[1]Громад_Виправ!M25+[1]Звільн_з_випр_УДЗ_і_Розш!C26+[1]Позб_права!C25+'[1]Пробаційний нагляд'!C26</f>
        <v>7220</v>
      </c>
      <c r="R22" s="293"/>
      <c r="S22" s="265"/>
      <c r="T22" s="265"/>
    </row>
    <row r="23" spans="1:20" s="264" customFormat="1" ht="21" customHeight="1">
      <c r="A23" s="257">
        <v>20</v>
      </c>
      <c r="B23" s="258" t="s">
        <v>15</v>
      </c>
      <c r="C23" s="259">
        <v>19</v>
      </c>
      <c r="D23" s="260">
        <v>1.3669064748201438E-2</v>
      </c>
      <c r="E23" s="257">
        <v>32</v>
      </c>
      <c r="F23" s="260">
        <f t="shared" si="0"/>
        <v>2.4786986831913247E-2</v>
      </c>
      <c r="G23" s="261">
        <f t="shared" si="1"/>
        <v>13</v>
      </c>
      <c r="H23" s="262">
        <f t="shared" si="2"/>
        <v>0.68421052631578949</v>
      </c>
      <c r="I23" s="259">
        <v>8</v>
      </c>
      <c r="J23" s="260">
        <v>5.7553956834532375E-3</v>
      </c>
      <c r="K23" s="261">
        <v>15</v>
      </c>
      <c r="L23" s="260">
        <f t="shared" si="3"/>
        <v>1.1618900077459334E-2</v>
      </c>
      <c r="M23" s="261">
        <f t="shared" si="4"/>
        <v>7</v>
      </c>
      <c r="N23" s="115">
        <f t="shared" si="5"/>
        <v>0.875</v>
      </c>
      <c r="O23" s="259">
        <v>0</v>
      </c>
      <c r="P23" s="263">
        <v>0</v>
      </c>
      <c r="Q23" s="292">
        <f>[1]Громад_Виправ!C26+[1]Громад_Виправ!M26+[1]Звільн_з_випр_УДЗ_і_Розш!C27+[1]Позб_права!C26+'[1]Пробаційний нагляд'!C27</f>
        <v>1291</v>
      </c>
      <c r="R23" s="293"/>
      <c r="S23" s="265"/>
      <c r="T23" s="265"/>
    </row>
    <row r="24" spans="1:20" s="264" customFormat="1" ht="21" customHeight="1">
      <c r="A24" s="257">
        <v>21</v>
      </c>
      <c r="B24" s="258" t="s">
        <v>16</v>
      </c>
      <c r="C24" s="259">
        <v>61</v>
      </c>
      <c r="D24" s="260">
        <v>2.1934555915138439E-2</v>
      </c>
      <c r="E24" s="257">
        <v>46</v>
      </c>
      <c r="F24" s="260">
        <f t="shared" si="0"/>
        <v>1.7138599105812221E-2</v>
      </c>
      <c r="G24" s="261">
        <f t="shared" si="1"/>
        <v>-15</v>
      </c>
      <c r="H24" s="262">
        <f t="shared" si="2"/>
        <v>-0.24590163934426229</v>
      </c>
      <c r="I24" s="259">
        <v>48</v>
      </c>
      <c r="J24" s="260">
        <v>1.7259978425026967E-2</v>
      </c>
      <c r="K24" s="261">
        <v>38</v>
      </c>
      <c r="L24" s="260">
        <f t="shared" si="3"/>
        <v>1.4157973174366617E-2</v>
      </c>
      <c r="M24" s="261">
        <f t="shared" si="4"/>
        <v>-10</v>
      </c>
      <c r="N24" s="115">
        <f t="shared" si="5"/>
        <v>-0.20833333333333334</v>
      </c>
      <c r="O24" s="259">
        <v>0</v>
      </c>
      <c r="P24" s="263">
        <v>0</v>
      </c>
      <c r="Q24" s="292">
        <f>[1]Громад_Виправ!C27+[1]Громад_Виправ!M27+[1]Звільн_з_випр_УДЗ_і_Розш!C28+[1]Позб_права!C27+'[1]Пробаційний нагляд'!C28</f>
        <v>2684</v>
      </c>
      <c r="R24" s="293"/>
      <c r="S24" s="265"/>
      <c r="T24" s="265"/>
    </row>
    <row r="25" spans="1:20" s="264" customFormat="1" ht="21" customHeight="1">
      <c r="A25" s="257">
        <v>22</v>
      </c>
      <c r="B25" s="258" t="s">
        <v>17</v>
      </c>
      <c r="C25" s="259">
        <v>87</v>
      </c>
      <c r="D25" s="260">
        <v>2.4921226009739329E-2</v>
      </c>
      <c r="E25" s="257">
        <v>64</v>
      </c>
      <c r="F25" s="260">
        <f t="shared" si="0"/>
        <v>1.7505470459518599E-2</v>
      </c>
      <c r="G25" s="261">
        <f t="shared" si="1"/>
        <v>-23</v>
      </c>
      <c r="H25" s="262">
        <f t="shared" si="2"/>
        <v>-0.26436781609195403</v>
      </c>
      <c r="I25" s="259">
        <v>68</v>
      </c>
      <c r="J25" s="260">
        <v>1.9478659409911201E-2</v>
      </c>
      <c r="K25" s="261">
        <v>47</v>
      </c>
      <c r="L25" s="260">
        <f t="shared" si="3"/>
        <v>1.2855579868708972E-2</v>
      </c>
      <c r="M25" s="261">
        <f t="shared" si="4"/>
        <v>-21</v>
      </c>
      <c r="N25" s="115">
        <f t="shared" si="5"/>
        <v>-0.30882352941176472</v>
      </c>
      <c r="O25" s="259">
        <v>0</v>
      </c>
      <c r="P25" s="263">
        <v>0</v>
      </c>
      <c r="Q25" s="292">
        <f>[1]Громад_Виправ!C28+[1]Громад_Виправ!M28+[1]Звільн_з_випр_УДЗ_і_Розш!C29+[1]Позб_права!C28+'[1]Пробаційний нагляд'!C29</f>
        <v>3656</v>
      </c>
      <c r="R25" s="293"/>
      <c r="S25" s="265"/>
      <c r="T25" s="265"/>
    </row>
    <row r="26" spans="1:20" s="264" customFormat="1" ht="21" customHeight="1">
      <c r="A26" s="257">
        <v>23</v>
      </c>
      <c r="B26" s="258" t="s">
        <v>19</v>
      </c>
      <c r="C26" s="268">
        <v>7</v>
      </c>
      <c r="D26" s="269">
        <v>4.2117930204572801E-3</v>
      </c>
      <c r="E26" s="257">
        <v>7</v>
      </c>
      <c r="F26" s="260">
        <f t="shared" si="0"/>
        <v>4.3750000000000004E-3</v>
      </c>
      <c r="G26" s="261">
        <f t="shared" si="1"/>
        <v>0</v>
      </c>
      <c r="H26" s="262">
        <f t="shared" si="2"/>
        <v>0</v>
      </c>
      <c r="I26" s="268">
        <v>7</v>
      </c>
      <c r="J26" s="269">
        <v>4.2117930204572801E-3</v>
      </c>
      <c r="K26" s="261">
        <v>7</v>
      </c>
      <c r="L26" s="260">
        <f t="shared" si="3"/>
        <v>4.3750000000000004E-3</v>
      </c>
      <c r="M26" s="261">
        <f t="shared" si="4"/>
        <v>0</v>
      </c>
      <c r="N26" s="115">
        <f t="shared" si="5"/>
        <v>0</v>
      </c>
      <c r="O26" s="268">
        <v>0</v>
      </c>
      <c r="P26" s="263">
        <v>0</v>
      </c>
      <c r="Q26" s="292">
        <f>[1]Громад_Виправ!C29+[1]Громад_Виправ!M29+[1]Звільн_з_випр_УДЗ_і_Розш!C30+[1]Позб_права!C29+'[1]Пробаційний нагляд'!C30</f>
        <v>1600</v>
      </c>
      <c r="R26" s="293"/>
      <c r="S26" s="265"/>
      <c r="T26" s="265"/>
    </row>
    <row r="27" spans="1:20" s="264" customFormat="1" ht="21" customHeight="1" thickBot="1">
      <c r="A27" s="270">
        <v>24</v>
      </c>
      <c r="B27" s="258" t="s">
        <v>18</v>
      </c>
      <c r="C27" s="268">
        <v>68</v>
      </c>
      <c r="D27" s="269">
        <v>2.5157232704402517E-2</v>
      </c>
      <c r="E27" s="270">
        <v>77</v>
      </c>
      <c r="F27" s="260">
        <f t="shared" si="0"/>
        <v>2.6190476190476191E-2</v>
      </c>
      <c r="G27" s="271">
        <f t="shared" si="1"/>
        <v>9</v>
      </c>
      <c r="H27" s="272">
        <f t="shared" si="2"/>
        <v>0.13235294117647059</v>
      </c>
      <c r="I27" s="268">
        <v>54</v>
      </c>
      <c r="J27" s="269">
        <v>1.9977802441731411E-2</v>
      </c>
      <c r="K27" s="271">
        <v>61</v>
      </c>
      <c r="L27" s="273">
        <f t="shared" si="3"/>
        <v>2.0748299319727891E-2</v>
      </c>
      <c r="M27" s="271">
        <f t="shared" si="4"/>
        <v>7</v>
      </c>
      <c r="N27" s="115">
        <f t="shared" si="5"/>
        <v>0.12962962962962962</v>
      </c>
      <c r="O27" s="268">
        <v>1</v>
      </c>
      <c r="P27" s="274">
        <v>0</v>
      </c>
      <c r="Q27" s="292">
        <f>[1]Громад_Виправ!C30+[1]Громад_Виправ!M30+[1]Звільн_з_випр_УДЗ_і_Розш!C31+[1]Позб_права!C30+'[1]Пробаційний нагляд'!C31</f>
        <v>2940</v>
      </c>
      <c r="R27" s="293"/>
      <c r="S27" s="265"/>
      <c r="T27" s="265"/>
    </row>
    <row r="28" spans="1:20" ht="21" customHeight="1" thickBot="1">
      <c r="A28" s="275" t="s">
        <v>40</v>
      </c>
      <c r="B28" s="276"/>
      <c r="C28" s="277">
        <v>1569</v>
      </c>
      <c r="D28" s="278">
        <v>1.597466859435134E-2</v>
      </c>
      <c r="E28" s="279">
        <f>SUM(E4:E27)</f>
        <v>1489</v>
      </c>
      <c r="F28" s="260">
        <f t="shared" si="0"/>
        <v>1.4841912204457557E-2</v>
      </c>
      <c r="G28" s="279">
        <f t="shared" si="1"/>
        <v>-80</v>
      </c>
      <c r="H28" s="280">
        <f>G28/C28</f>
        <v>-5.098789037603569E-2</v>
      </c>
      <c r="I28" s="277">
        <v>1142</v>
      </c>
      <c r="J28" s="278">
        <v>1.1627196644199637E-2</v>
      </c>
      <c r="K28" s="279">
        <f>SUM(K4:K27)</f>
        <v>1088</v>
      </c>
      <c r="L28" s="281">
        <f t="shared" si="3"/>
        <v>1.0844862645030102E-2</v>
      </c>
      <c r="M28" s="282">
        <f t="shared" si="4"/>
        <v>-54</v>
      </c>
      <c r="N28" s="116">
        <f>M28/I28</f>
        <v>-4.7285464098073555E-2</v>
      </c>
      <c r="O28" s="277">
        <v>19</v>
      </c>
      <c r="P28" s="283">
        <f>SUM(P4:P27)</f>
        <v>14</v>
      </c>
      <c r="Q28" s="292">
        <f>SUM(Q4:Q27)</f>
        <v>100324</v>
      </c>
      <c r="R28" s="294"/>
      <c r="S28" s="284"/>
      <c r="T28" s="265"/>
    </row>
    <row r="29" spans="1:20" ht="21.75" customHeight="1">
      <c r="D29" s="285"/>
      <c r="E29" s="285"/>
      <c r="F29" s="285"/>
      <c r="G29" s="285"/>
      <c r="H29" s="285"/>
      <c r="I29" s="286"/>
      <c r="J29" s="286"/>
      <c r="K29" s="286"/>
      <c r="L29" s="286"/>
      <c r="M29" s="286"/>
      <c r="N29" s="286"/>
      <c r="O29" s="286"/>
      <c r="R29" s="287"/>
    </row>
    <row r="30" spans="1:20" ht="16.5">
      <c r="A30" s="288" t="s">
        <v>60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36" t="s">
        <v>60</v>
      </c>
      <c r="R30" s="287"/>
    </row>
    <row r="31" spans="1:20" ht="12.75" customHeight="1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36" t="s">
        <v>60</v>
      </c>
    </row>
    <row r="32" spans="1:20" ht="18.75">
      <c r="A32" s="289"/>
      <c r="B32" s="289"/>
      <c r="C32" s="290"/>
      <c r="D32" s="291"/>
      <c r="E32" s="291"/>
      <c r="F32" s="291"/>
      <c r="G32" s="291"/>
      <c r="H32" s="291"/>
    </row>
    <row r="33" spans="1:3" ht="18.75">
      <c r="A33" s="289"/>
      <c r="B33" s="289"/>
      <c r="C33" s="29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2023-11-06T06:47:55Z</cp:lastPrinted>
  <dcterms:created xsi:type="dcterms:W3CDTF">2001-12-24T16:23:20Z</dcterms:created>
  <dcterms:modified xsi:type="dcterms:W3CDTF">2024-11-05T08:17:54Z</dcterms:modified>
</cp:coreProperties>
</file>