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6.2024\На сайт станом на 01 червня\РОЗДІЛ ТАБЛИЦІ\"/>
    </mc:Choice>
  </mc:AlternateContent>
  <xr:revisionPtr revIDLastSave="0" documentId="13_ncr:1_{77CBA2B3-B89F-41AA-8FBE-99BCF558E77C}" xr6:coauthVersionLast="45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M27" i="36"/>
  <c r="N27" i="36" s="1"/>
  <c r="G27" i="36"/>
  <c r="H27" i="36" s="1"/>
  <c r="Q26" i="36"/>
  <c r="L26" i="36" s="1"/>
  <c r="M26" i="36"/>
  <c r="N26" i="36" s="1"/>
  <c r="G26" i="36"/>
  <c r="H26" i="36" s="1"/>
  <c r="Q25" i="36"/>
  <c r="M25" i="36"/>
  <c r="N25" i="36" s="1"/>
  <c r="L25" i="36"/>
  <c r="G25" i="36"/>
  <c r="H25" i="36" s="1"/>
  <c r="F25" i="36"/>
  <c r="Q24" i="36"/>
  <c r="F24" i="36" s="1"/>
  <c r="M24" i="36"/>
  <c r="N24" i="36" s="1"/>
  <c r="G24" i="36"/>
  <c r="H24" i="36" s="1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M19" i="36"/>
  <c r="N19" i="36" s="1"/>
  <c r="G19" i="36"/>
  <c r="H19" i="36" s="1"/>
  <c r="Q18" i="36"/>
  <c r="L18" i="36" s="1"/>
  <c r="M18" i="36"/>
  <c r="N18" i="36" s="1"/>
  <c r="G18" i="36"/>
  <c r="H18" i="36" s="1"/>
  <c r="Q17" i="36"/>
  <c r="M17" i="36"/>
  <c r="N17" i="36" s="1"/>
  <c r="L17" i="36"/>
  <c r="G17" i="36"/>
  <c r="H17" i="36" s="1"/>
  <c r="F17" i="36"/>
  <c r="Q16" i="36"/>
  <c r="F16" i="36" s="1"/>
  <c r="M16" i="36"/>
  <c r="N16" i="36" s="1"/>
  <c r="G16" i="36"/>
  <c r="H16" i="36" s="1"/>
  <c r="Q15" i="36"/>
  <c r="F15" i="36" s="1"/>
  <c r="N15" i="36"/>
  <c r="M15" i="36"/>
  <c r="G15" i="36"/>
  <c r="H15" i="36" s="1"/>
  <c r="Q14" i="36"/>
  <c r="M14" i="36"/>
  <c r="N14" i="36" s="1"/>
  <c r="L14" i="36"/>
  <c r="G14" i="36"/>
  <c r="H14" i="36" s="1"/>
  <c r="F14" i="36"/>
  <c r="Q13" i="36"/>
  <c r="F13" i="36" s="1"/>
  <c r="M13" i="36"/>
  <c r="N13" i="36" s="1"/>
  <c r="L13" i="36"/>
  <c r="G13" i="36"/>
  <c r="H13" i="36" s="1"/>
  <c r="Q12" i="36"/>
  <c r="F12" i="36" s="1"/>
  <c r="N12" i="36"/>
  <c r="M12" i="36"/>
  <c r="H12" i="36"/>
  <c r="G12" i="36"/>
  <c r="Q11" i="36"/>
  <c r="L11" i="36" s="1"/>
  <c r="M11" i="36"/>
  <c r="N11" i="36" s="1"/>
  <c r="G11" i="36"/>
  <c r="H11" i="36" s="1"/>
  <c r="F11" i="36"/>
  <c r="Q10" i="36"/>
  <c r="M10" i="36"/>
  <c r="N10" i="36" s="1"/>
  <c r="L10" i="36"/>
  <c r="G10" i="36"/>
  <c r="H10" i="36" s="1"/>
  <c r="F10" i="36"/>
  <c r="Q9" i="36"/>
  <c r="F9" i="36" s="1"/>
  <c r="M9" i="36"/>
  <c r="N9" i="36" s="1"/>
  <c r="L9" i="36"/>
  <c r="G9" i="36"/>
  <c r="H9" i="36" s="1"/>
  <c r="Q8" i="36"/>
  <c r="F8" i="36" s="1"/>
  <c r="N8" i="36"/>
  <c r="M8" i="36"/>
  <c r="H8" i="36"/>
  <c r="G8" i="36"/>
  <c r="Q7" i="36"/>
  <c r="L7" i="36" s="1"/>
  <c r="M7" i="36"/>
  <c r="N7" i="36" s="1"/>
  <c r="G7" i="36"/>
  <c r="H7" i="36" s="1"/>
  <c r="F7" i="36"/>
  <c r="Q6" i="36"/>
  <c r="M6" i="36"/>
  <c r="N6" i="36" s="1"/>
  <c r="L6" i="36"/>
  <c r="G6" i="36"/>
  <c r="H6" i="36" s="1"/>
  <c r="F6" i="36"/>
  <c r="Q5" i="36"/>
  <c r="F5" i="36" s="1"/>
  <c r="M5" i="36"/>
  <c r="N5" i="36" s="1"/>
  <c r="L5" i="36"/>
  <c r="G5" i="36"/>
  <c r="H5" i="36" s="1"/>
  <c r="Q4" i="36"/>
  <c r="N4" i="36"/>
  <c r="M4" i="36"/>
  <c r="H4" i="36"/>
  <c r="G4" i="36"/>
  <c r="Q28" i="36" l="1"/>
  <c r="L28" i="36" s="1"/>
  <c r="F18" i="36"/>
  <c r="F26" i="36"/>
  <c r="F28" i="36"/>
  <c r="L8" i="36"/>
  <c r="L12" i="36"/>
  <c r="L16" i="36"/>
  <c r="L20" i="36"/>
  <c r="L24" i="36"/>
  <c r="L4" i="36"/>
  <c r="F4" i="36"/>
  <c r="L15" i="36"/>
  <c r="L19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<sst xmlns="http://schemas.openxmlformats.org/spreadsheetml/2006/main" count="194" uniqueCount="88">
  <si>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</si>
  <si>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</si>
  <si>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</si>
  <si>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</si>
  <si>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</si>
  <si>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</si>
  <si>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</si>
  <si>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</si>
  <si>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</si>
  <si>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</si>
  <si>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</si>
  <si>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</si>
  <si>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</si>
  <si>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</si>
  <si>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</si>
  <si>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</si>
  <si>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</si>
  <si>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</si>
  <si>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</si>
  <si>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</si>
  <si>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</si>
  <si>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</si>
  <si>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</si>
  <si>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</si>
  <si>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</si>
  <si>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</si>
  <si>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</si>
  <si>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</si>
  <si>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</si>
  <si>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</si>
  <si>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</si>
  <si>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</si>
  <si>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</si>
  <si>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</si>
  <si>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</si>
  <si>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</si>
  <si>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</si>
  <si>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</si>
  <si>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</si>
  <si>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</si>
  <si>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</si>
  <si>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</si>
  <si>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</si>
  <si>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</si>
  <si>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</si>
  <si>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</si>
  <si>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</si>
  <si>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</si>
  <si>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</si>
  <si>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</si>
  <si>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</si>
  <si>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</si>
  <si>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</si>
  <si>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</si>
  <si>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</si>
  <si>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</si>
  <si>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</si>
  <si>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</si>
  <si>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</si>
  <si>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</si>
  <si>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</si>
  <si>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</si>
  <si>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</si>
  <si>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</si>
  <si>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</si>
  <si>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</si>
  <si>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</si>
  <si>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</si>
  <si>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</si>
  <si>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</si>
  <si>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</si>
  <si>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</si>
  <si>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</si>
  <si>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</si>
  <si>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</si>
  <si>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</si>
  <si>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</si>
  <si>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</si>
  <si>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</si>
  <si>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</si>
  <si>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</si>
  <si>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</si>
  <si>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</si>
  <si>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</si>
  <si>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 xml:space="preserve">станом на  1 червня 2024 року </t>
  </si>
  <si>
    <t>ПРОБАЦІЙНИЙ НАГЛЯД                  (ст.59-1 КК України)</t>
  </si>
  <si>
    <t>Перебувало на обліку на кінець звітного періоду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</si>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</sst>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6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C8">
            <v>185</v>
          </cell>
          <cell r="M8">
            <v>30</v>
          </cell>
        </row>
        <row r="9">
          <cell r="C9">
            <v>184</v>
          </cell>
          <cell r="M9">
            <v>27</v>
          </cell>
        </row>
        <row r="10">
          <cell r="C10">
            <v>622</v>
          </cell>
          <cell r="M10">
            <v>32</v>
          </cell>
        </row>
        <row r="11">
          <cell r="C11">
            <v>324</v>
          </cell>
          <cell r="M11">
            <v>42</v>
          </cell>
        </row>
        <row r="12">
          <cell r="C12">
            <v>314</v>
          </cell>
          <cell r="M12">
            <v>12</v>
          </cell>
        </row>
        <row r="13">
          <cell r="C13">
            <v>281</v>
          </cell>
          <cell r="M13">
            <v>18</v>
          </cell>
        </row>
        <row r="14">
          <cell r="C14">
            <v>201</v>
          </cell>
          <cell r="M14">
            <v>15</v>
          </cell>
        </row>
        <row r="15">
          <cell r="C15">
            <v>263</v>
          </cell>
          <cell r="M15">
            <v>31</v>
          </cell>
        </row>
        <row r="16">
          <cell r="C16">
            <v>1100</v>
          </cell>
          <cell r="M16">
            <v>59</v>
          </cell>
        </row>
        <row r="17">
          <cell r="C17">
            <v>111</v>
          </cell>
          <cell r="M17">
            <v>4</v>
          </cell>
        </row>
        <row r="18">
          <cell r="C18">
            <v>57</v>
          </cell>
          <cell r="M18">
            <v>6</v>
          </cell>
        </row>
        <row r="19">
          <cell r="C19">
            <v>464</v>
          </cell>
          <cell r="M19">
            <v>31</v>
          </cell>
        </row>
        <row r="20">
          <cell r="C20">
            <v>157</v>
          </cell>
          <cell r="M20">
            <v>21</v>
          </cell>
        </row>
        <row r="21">
          <cell r="C21">
            <v>445</v>
          </cell>
          <cell r="M21">
            <v>21</v>
          </cell>
        </row>
        <row r="22">
          <cell r="C22">
            <v>226</v>
          </cell>
          <cell r="M22">
            <v>25</v>
          </cell>
        </row>
        <row r="23">
          <cell r="C23">
            <v>206</v>
          </cell>
          <cell r="M23">
            <v>16</v>
          </cell>
        </row>
        <row r="25">
          <cell r="C25">
            <v>326</v>
          </cell>
          <cell r="M25">
            <v>29</v>
          </cell>
        </row>
        <row r="26">
          <cell r="C26">
            <v>112</v>
          </cell>
          <cell r="M26">
            <v>17</v>
          </cell>
        </row>
        <row r="27">
          <cell r="C27">
            <v>447</v>
          </cell>
          <cell r="M27">
            <v>19</v>
          </cell>
        </row>
        <row r="28">
          <cell r="C28">
            <v>154</v>
          </cell>
          <cell r="M28">
            <v>1</v>
          </cell>
        </row>
        <row r="29">
          <cell r="C29">
            <v>184</v>
          </cell>
          <cell r="M29">
            <v>46</v>
          </cell>
        </row>
        <row r="30">
          <cell r="C30">
            <v>204</v>
          </cell>
          <cell r="M30">
            <v>16</v>
          </cell>
        </row>
        <row r="31">
          <cell r="C31">
            <v>139</v>
          </cell>
          <cell r="M31">
            <v>30</v>
          </cell>
        </row>
        <row r="32">
          <cell r="C32">
            <v>167</v>
          </cell>
          <cell r="M32">
            <v>23</v>
          </cell>
        </row>
      </sheetData>
      <sheetData sheetId="5" refreshError="1"/>
      <sheetData sheetId="6" refreshError="1"/>
      <sheetData sheetId="7">
        <row r="9">
          <cell r="C9">
            <v>2868</v>
          </cell>
        </row>
        <row r="10">
          <cell r="C10">
            <v>1638</v>
          </cell>
        </row>
        <row r="11">
          <cell r="C11">
            <v>8612</v>
          </cell>
        </row>
        <row r="12">
          <cell r="C12">
            <v>2133</v>
          </cell>
        </row>
        <row r="13">
          <cell r="C13">
            <v>2716</v>
          </cell>
        </row>
        <row r="14">
          <cell r="C14">
            <v>2485</v>
          </cell>
        </row>
        <row r="15">
          <cell r="C15">
            <v>2461</v>
          </cell>
        </row>
        <row r="16">
          <cell r="C16">
            <v>1149</v>
          </cell>
        </row>
        <row r="17">
          <cell r="C17">
            <v>10785</v>
          </cell>
        </row>
        <row r="18">
          <cell r="C18">
            <v>2262</v>
          </cell>
        </row>
        <row r="19">
          <cell r="C19">
            <v>504</v>
          </cell>
        </row>
        <row r="20">
          <cell r="C20">
            <v>3145</v>
          </cell>
        </row>
        <row r="21">
          <cell r="C21">
            <v>2382</v>
          </cell>
        </row>
        <row r="22">
          <cell r="C22">
            <v>5296</v>
          </cell>
        </row>
        <row r="23">
          <cell r="C23">
            <v>3625</v>
          </cell>
        </row>
        <row r="24">
          <cell r="C24">
            <v>1960</v>
          </cell>
        </row>
        <row r="26">
          <cell r="C26">
            <v>1443</v>
          </cell>
        </row>
        <row r="27">
          <cell r="C27">
            <v>1242</v>
          </cell>
        </row>
        <row r="28">
          <cell r="C28">
            <v>4969</v>
          </cell>
        </row>
        <row r="29">
          <cell r="C29">
            <v>806</v>
          </cell>
        </row>
        <row r="30">
          <cell r="C30">
            <v>1745</v>
          </cell>
        </row>
        <row r="31">
          <cell r="C31">
            <v>2617</v>
          </cell>
        </row>
        <row r="32">
          <cell r="C32">
            <v>985</v>
          </cell>
        </row>
        <row r="33">
          <cell r="C33">
            <v>1997</v>
          </cell>
        </row>
      </sheetData>
      <sheetData sheetId="8" refreshError="1"/>
      <sheetData sheetId="9">
        <row r="9">
          <cell r="C9">
            <v>26</v>
          </cell>
        </row>
        <row r="10">
          <cell r="C10">
            <v>16</v>
          </cell>
        </row>
        <row r="11">
          <cell r="C11">
            <v>22</v>
          </cell>
        </row>
        <row r="12">
          <cell r="C12">
            <v>16</v>
          </cell>
        </row>
        <row r="13">
          <cell r="C13">
            <v>16</v>
          </cell>
        </row>
        <row r="14">
          <cell r="C14">
            <v>3</v>
          </cell>
        </row>
        <row r="15">
          <cell r="C15">
            <v>6</v>
          </cell>
        </row>
        <row r="16">
          <cell r="C16">
            <v>21</v>
          </cell>
        </row>
        <row r="17">
          <cell r="C17">
            <v>43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16</v>
          </cell>
        </row>
        <row r="21">
          <cell r="C21">
            <v>15</v>
          </cell>
        </row>
        <row r="22">
          <cell r="C22">
            <v>10</v>
          </cell>
        </row>
        <row r="23">
          <cell r="C23">
            <v>17</v>
          </cell>
        </row>
        <row r="24">
          <cell r="C24">
            <v>6</v>
          </cell>
        </row>
        <row r="26">
          <cell r="C26">
            <v>41</v>
          </cell>
        </row>
        <row r="27">
          <cell r="C27">
            <v>18</v>
          </cell>
        </row>
        <row r="28">
          <cell r="C28">
            <v>24</v>
          </cell>
        </row>
        <row r="29">
          <cell r="C29">
            <v>4</v>
          </cell>
        </row>
        <row r="30">
          <cell r="C30">
            <v>19</v>
          </cell>
        </row>
        <row r="31">
          <cell r="C31">
            <v>13</v>
          </cell>
        </row>
        <row r="32">
          <cell r="C32">
            <v>14</v>
          </cell>
        </row>
        <row r="33">
          <cell r="C33">
            <v>18</v>
          </cell>
        </row>
      </sheetData>
      <sheetData sheetId="10" refreshError="1"/>
      <sheetData sheetId="11">
        <row r="8">
          <cell r="C8">
            <v>202</v>
          </cell>
        </row>
        <row r="9">
          <cell r="C9">
            <v>159</v>
          </cell>
        </row>
        <row r="10">
          <cell r="C10">
            <v>507</v>
          </cell>
        </row>
        <row r="11">
          <cell r="C11">
            <v>98</v>
          </cell>
        </row>
        <row r="12">
          <cell r="C12">
            <v>161</v>
          </cell>
        </row>
        <row r="13">
          <cell r="C13">
            <v>157</v>
          </cell>
        </row>
        <row r="14">
          <cell r="C14">
            <v>149</v>
          </cell>
        </row>
        <row r="15">
          <cell r="C15">
            <v>179</v>
          </cell>
        </row>
        <row r="16">
          <cell r="C16">
            <v>707</v>
          </cell>
        </row>
        <row r="17">
          <cell r="C17">
            <v>97</v>
          </cell>
        </row>
        <row r="18">
          <cell r="C18">
            <v>6</v>
          </cell>
        </row>
        <row r="19">
          <cell r="C19">
            <v>275</v>
          </cell>
        </row>
        <row r="20">
          <cell r="C20">
            <v>141</v>
          </cell>
        </row>
        <row r="21">
          <cell r="C21">
            <v>382</v>
          </cell>
        </row>
        <row r="22">
          <cell r="C22">
            <v>187</v>
          </cell>
        </row>
        <row r="23">
          <cell r="C23">
            <v>161</v>
          </cell>
        </row>
        <row r="25">
          <cell r="C25">
            <v>154</v>
          </cell>
        </row>
        <row r="26">
          <cell r="C26">
            <v>144</v>
          </cell>
        </row>
        <row r="27">
          <cell r="C27">
            <v>451</v>
          </cell>
        </row>
        <row r="28">
          <cell r="C28">
            <v>47</v>
          </cell>
        </row>
        <row r="29">
          <cell r="C29">
            <v>250</v>
          </cell>
        </row>
        <row r="30">
          <cell r="C30">
            <v>148</v>
          </cell>
        </row>
        <row r="31">
          <cell r="C31">
            <v>172</v>
          </cell>
        </row>
        <row r="32">
          <cell r="C32">
            <v>148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3" sqref="I13"/>
    </sheetView>
  </sheetViews>
  <sheetFormatPr defaultColWidth="9.140625" defaultRowHeight="12.75"/>
  <cols>
    <col min="1" max="1" width="4.85546875" style="51" customWidth="1"/>
    <col min="2" max="2" width="22.28515625" style="5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75" t="s">
        <v>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8" s="36" customFormat="1" ht="19.5" customHeight="1">
      <c r="A2" s="176" t="s">
        <v>82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</row>
    <row r="3" spans="1:38" s="36" customFormat="1" ht="26.25" customHeight="1">
      <c r="A3" s="177" t="s">
        <v>84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</row>
    <row r="4" spans="1:38" s="39" customFormat="1" ht="80.25" customHeight="1">
      <c r="A4" s="191" t="s">
        <v>25</v>
      </c>
      <c r="B4" s="194" t="s">
        <v>44</v>
      </c>
      <c r="C4" s="197" t="s">
        <v>56</v>
      </c>
      <c r="D4" s="198"/>
      <c r="E4" s="199"/>
      <c r="F4" s="37"/>
      <c r="G4" s="181" t="s">
        <v>74</v>
      </c>
      <c r="H4" s="182"/>
      <c r="I4" s="178"/>
      <c r="J4" s="38"/>
      <c r="K4" s="172" t="s">
        <v>75</v>
      </c>
      <c r="L4" s="173"/>
      <c r="M4" s="173"/>
      <c r="N4" s="174"/>
      <c r="O4" s="113"/>
      <c r="P4" s="172" t="s">
        <v>76</v>
      </c>
      <c r="Q4" s="182"/>
      <c r="R4" s="182"/>
      <c r="S4" s="178"/>
      <c r="T4" s="113"/>
      <c r="U4" s="172" t="s">
        <v>77</v>
      </c>
      <c r="V4" s="182"/>
      <c r="W4" s="182"/>
      <c r="X4" s="178"/>
      <c r="Y4" s="113"/>
      <c r="Z4" s="203" t="s">
        <v>78</v>
      </c>
      <c r="AA4" s="204"/>
      <c r="AB4" s="205"/>
      <c r="AC4" s="114"/>
      <c r="AD4" s="172" t="s">
        <v>85</v>
      </c>
      <c r="AE4" s="173"/>
      <c r="AF4" s="174"/>
      <c r="AG4" s="172" t="s">
        <v>79</v>
      </c>
      <c r="AH4" s="173"/>
      <c r="AI4" s="174"/>
      <c r="AJ4" s="113"/>
      <c r="AK4" s="172" t="s">
        <v>80</v>
      </c>
      <c r="AL4" s="178"/>
    </row>
    <row r="5" spans="1:38" s="39" customFormat="1" ht="45.75" customHeight="1">
      <c r="A5" s="192"/>
      <c r="B5" s="195"/>
      <c r="C5" s="200"/>
      <c r="D5" s="201"/>
      <c r="E5" s="202"/>
      <c r="F5" s="40"/>
      <c r="G5" s="179" t="s">
        <v>68</v>
      </c>
      <c r="H5" s="179"/>
      <c r="I5" s="179"/>
      <c r="J5" s="115"/>
      <c r="K5" s="180" t="s">
        <v>69</v>
      </c>
      <c r="L5" s="180"/>
      <c r="M5" s="180"/>
      <c r="N5" s="180"/>
      <c r="O5" s="111"/>
      <c r="P5" s="180" t="s">
        <v>70</v>
      </c>
      <c r="Q5" s="180"/>
      <c r="R5" s="180"/>
      <c r="S5" s="180"/>
      <c r="T5" s="111"/>
      <c r="U5" s="180" t="s">
        <v>39</v>
      </c>
      <c r="V5" s="179" t="s">
        <v>42</v>
      </c>
      <c r="W5" s="179" t="s">
        <v>43</v>
      </c>
      <c r="X5" s="180" t="s">
        <v>50</v>
      </c>
      <c r="Y5" s="111"/>
      <c r="Z5" s="180" t="s">
        <v>51</v>
      </c>
      <c r="AA5" s="180"/>
      <c r="AB5" s="180"/>
      <c r="AC5" s="112"/>
      <c r="AD5" s="181" t="s">
        <v>86</v>
      </c>
      <c r="AE5" s="182"/>
      <c r="AF5" s="178"/>
      <c r="AG5" s="181" t="s">
        <v>52</v>
      </c>
      <c r="AH5" s="182"/>
      <c r="AI5" s="178"/>
      <c r="AJ5" s="111"/>
      <c r="AK5" s="180" t="s">
        <v>52</v>
      </c>
      <c r="AL5" s="180"/>
    </row>
    <row r="6" spans="1:38" s="39" customFormat="1" ht="21" customHeight="1">
      <c r="A6" s="192"/>
      <c r="B6" s="195"/>
      <c r="C6" s="187">
        <v>2023</v>
      </c>
      <c r="D6" s="187">
        <v>2024</v>
      </c>
      <c r="E6" s="168" t="s">
        <v>28</v>
      </c>
      <c r="F6" s="40"/>
      <c r="G6" s="166">
        <v>2023</v>
      </c>
      <c r="H6" s="166">
        <v>2024</v>
      </c>
      <c r="I6" s="168" t="s">
        <v>28</v>
      </c>
      <c r="J6" s="115"/>
      <c r="K6" s="170">
        <v>2023</v>
      </c>
      <c r="L6" s="181">
        <v>2024</v>
      </c>
      <c r="M6" s="182"/>
      <c r="N6" s="178"/>
      <c r="O6" s="111"/>
      <c r="P6" s="170">
        <v>2023</v>
      </c>
      <c r="Q6" s="181">
        <v>2024</v>
      </c>
      <c r="R6" s="182"/>
      <c r="S6" s="178"/>
      <c r="T6" s="111"/>
      <c r="U6" s="180"/>
      <c r="V6" s="179"/>
      <c r="W6" s="179"/>
      <c r="X6" s="180"/>
      <c r="Y6" s="111"/>
      <c r="Z6" s="166">
        <v>2023</v>
      </c>
      <c r="AA6" s="166">
        <v>2024</v>
      </c>
      <c r="AB6" s="168" t="s">
        <v>28</v>
      </c>
      <c r="AC6" s="116"/>
      <c r="AD6" s="185">
        <v>2023</v>
      </c>
      <c r="AE6" s="187">
        <v>2024</v>
      </c>
      <c r="AF6" s="189" t="s">
        <v>28</v>
      </c>
      <c r="AG6" s="185">
        <v>2023</v>
      </c>
      <c r="AH6" s="166">
        <v>2024</v>
      </c>
      <c r="AI6" s="189" t="s">
        <v>28</v>
      </c>
      <c r="AJ6" s="111"/>
      <c r="AK6" s="166">
        <v>2023</v>
      </c>
      <c r="AL6" s="166">
        <v>2024</v>
      </c>
    </row>
    <row r="7" spans="1:38" s="39" customFormat="1" ht="43.5" customHeight="1">
      <c r="A7" s="192"/>
      <c r="B7" s="195"/>
      <c r="C7" s="188"/>
      <c r="D7" s="188"/>
      <c r="E7" s="169"/>
      <c r="F7" s="41"/>
      <c r="G7" s="167"/>
      <c r="H7" s="167"/>
      <c r="I7" s="169"/>
      <c r="J7" s="41"/>
      <c r="K7" s="171"/>
      <c r="L7" s="111" t="s">
        <v>45</v>
      </c>
      <c r="M7" s="111" t="s">
        <v>48</v>
      </c>
      <c r="N7" s="111" t="s">
        <v>28</v>
      </c>
      <c r="O7" s="41"/>
      <c r="P7" s="171"/>
      <c r="Q7" s="111" t="s">
        <v>45</v>
      </c>
      <c r="R7" s="111" t="s">
        <v>49</v>
      </c>
      <c r="S7" s="111" t="s">
        <v>28</v>
      </c>
      <c r="T7" s="41"/>
      <c r="U7" s="180"/>
      <c r="V7" s="179"/>
      <c r="W7" s="179"/>
      <c r="X7" s="180"/>
      <c r="Y7" s="111"/>
      <c r="Z7" s="167"/>
      <c r="AA7" s="167"/>
      <c r="AB7" s="169"/>
      <c r="AC7" s="117"/>
      <c r="AD7" s="186"/>
      <c r="AE7" s="188"/>
      <c r="AF7" s="190"/>
      <c r="AG7" s="186"/>
      <c r="AH7" s="167"/>
      <c r="AI7" s="190"/>
      <c r="AJ7" s="41"/>
      <c r="AK7" s="167"/>
      <c r="AL7" s="167"/>
    </row>
    <row r="8" spans="1:38" s="39" customFormat="1" ht="15" customHeight="1">
      <c r="A8" s="193"/>
      <c r="B8" s="196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2965</v>
      </c>
      <c r="D10" s="106">
        <v>3239</v>
      </c>
      <c r="E10" s="106">
        <v>37</v>
      </c>
      <c r="F10" s="54"/>
      <c r="G10" s="54">
        <v>138</v>
      </c>
      <c r="H10" s="106">
        <v>168</v>
      </c>
      <c r="I10" s="54">
        <v>0</v>
      </c>
      <c r="J10" s="54"/>
      <c r="K10" s="54">
        <v>182</v>
      </c>
      <c r="L10" s="106">
        <v>163</v>
      </c>
      <c r="M10" s="106">
        <v>54</v>
      </c>
      <c r="N10" s="106">
        <v>2</v>
      </c>
      <c r="O10" s="54"/>
      <c r="P10" s="54">
        <v>24</v>
      </c>
      <c r="Q10" s="106">
        <v>28</v>
      </c>
      <c r="R10" s="106">
        <v>1</v>
      </c>
      <c r="S10" s="106">
        <v>0</v>
      </c>
      <c r="T10" s="54"/>
      <c r="U10" s="54">
        <v>18</v>
      </c>
      <c r="V10" s="54">
        <v>15</v>
      </c>
      <c r="W10" s="54">
        <v>10</v>
      </c>
      <c r="X10" s="54">
        <v>0</v>
      </c>
      <c r="Y10" s="54"/>
      <c r="Z10" s="54">
        <v>2101</v>
      </c>
      <c r="AA10" s="54">
        <v>2297</v>
      </c>
      <c r="AB10" s="54">
        <v>35</v>
      </c>
      <c r="AC10" s="54"/>
      <c r="AD10" s="54">
        <v>0</v>
      </c>
      <c r="AE10" s="54">
        <v>22</v>
      </c>
      <c r="AF10" s="54">
        <v>0</v>
      </c>
      <c r="AG10" s="54">
        <v>174</v>
      </c>
      <c r="AH10" s="54">
        <v>251</v>
      </c>
      <c r="AI10" s="54">
        <v>0</v>
      </c>
      <c r="AJ10" s="54"/>
      <c r="AK10" s="54">
        <v>346</v>
      </c>
      <c r="AL10" s="106">
        <v>310</v>
      </c>
    </row>
    <row r="11" spans="1:38" s="39" customFormat="1" ht="24.95" customHeight="1">
      <c r="A11" s="52">
        <v>2</v>
      </c>
      <c r="B11" s="53" t="s">
        <v>2</v>
      </c>
      <c r="C11" s="54">
        <v>1603</v>
      </c>
      <c r="D11" s="106">
        <v>1657</v>
      </c>
      <c r="E11" s="106">
        <v>11</v>
      </c>
      <c r="F11" s="54"/>
      <c r="G11" s="54">
        <v>116</v>
      </c>
      <c r="H11" s="106">
        <v>133</v>
      </c>
      <c r="I11" s="54">
        <v>0</v>
      </c>
      <c r="J11" s="54"/>
      <c r="K11" s="54">
        <v>115</v>
      </c>
      <c r="L11" s="106">
        <v>152</v>
      </c>
      <c r="M11" s="106">
        <v>43</v>
      </c>
      <c r="N11" s="106">
        <v>1</v>
      </c>
      <c r="O11" s="54"/>
      <c r="P11" s="54">
        <v>17</v>
      </c>
      <c r="Q11" s="106">
        <v>17</v>
      </c>
      <c r="R11" s="106">
        <v>0</v>
      </c>
      <c r="S11" s="106">
        <v>0</v>
      </c>
      <c r="T11" s="54"/>
      <c r="U11" s="54">
        <v>8</v>
      </c>
      <c r="V11" s="54">
        <v>7</v>
      </c>
      <c r="W11" s="54">
        <v>4</v>
      </c>
      <c r="X11" s="54">
        <v>1</v>
      </c>
      <c r="Y11" s="54"/>
      <c r="Z11" s="54">
        <v>1205</v>
      </c>
      <c r="AA11" s="54">
        <v>1211</v>
      </c>
      <c r="AB11" s="54">
        <v>10</v>
      </c>
      <c r="AC11" s="54"/>
      <c r="AD11" s="54">
        <v>0</v>
      </c>
      <c r="AE11" s="54">
        <v>15</v>
      </c>
      <c r="AF11" s="54">
        <v>0</v>
      </c>
      <c r="AG11" s="54">
        <v>71</v>
      </c>
      <c r="AH11" s="54">
        <v>77</v>
      </c>
      <c r="AI11" s="54">
        <v>0</v>
      </c>
      <c r="AJ11" s="54"/>
      <c r="AK11" s="54">
        <v>79</v>
      </c>
      <c r="AL11" s="106">
        <v>52</v>
      </c>
    </row>
    <row r="12" spans="1:38" s="39" customFormat="1" ht="24.95" customHeight="1">
      <c r="A12" s="52">
        <v>3</v>
      </c>
      <c r="B12" s="53" t="s">
        <v>3</v>
      </c>
      <c r="C12" s="54">
        <v>7083</v>
      </c>
      <c r="D12" s="106">
        <v>8248</v>
      </c>
      <c r="E12" s="106">
        <v>39</v>
      </c>
      <c r="F12" s="54"/>
      <c r="G12" s="54">
        <v>278</v>
      </c>
      <c r="H12" s="106">
        <v>423</v>
      </c>
      <c r="I12" s="54">
        <v>0</v>
      </c>
      <c r="J12" s="54"/>
      <c r="K12" s="54">
        <v>578</v>
      </c>
      <c r="L12" s="106">
        <v>576</v>
      </c>
      <c r="M12" s="106">
        <v>172</v>
      </c>
      <c r="N12" s="106">
        <v>1</v>
      </c>
      <c r="O12" s="54"/>
      <c r="P12" s="54">
        <v>16</v>
      </c>
      <c r="Q12" s="106">
        <v>29</v>
      </c>
      <c r="R12" s="106">
        <v>1</v>
      </c>
      <c r="S12" s="106">
        <v>0</v>
      </c>
      <c r="T12" s="54"/>
      <c r="U12" s="54">
        <v>56</v>
      </c>
      <c r="V12" s="54">
        <v>31</v>
      </c>
      <c r="W12" s="54">
        <v>13</v>
      </c>
      <c r="X12" s="54">
        <v>4</v>
      </c>
      <c r="Y12" s="54"/>
      <c r="Z12" s="54">
        <v>5703</v>
      </c>
      <c r="AA12" s="54">
        <v>6560</v>
      </c>
      <c r="AB12" s="54">
        <v>38</v>
      </c>
      <c r="AC12" s="54"/>
      <c r="AD12" s="54">
        <v>0</v>
      </c>
      <c r="AE12" s="54">
        <v>22</v>
      </c>
      <c r="AF12" s="54">
        <v>0</v>
      </c>
      <c r="AG12" s="54">
        <v>329</v>
      </c>
      <c r="AH12" s="54">
        <v>481</v>
      </c>
      <c r="AI12" s="54">
        <v>0</v>
      </c>
      <c r="AJ12" s="54"/>
      <c r="AK12" s="54">
        <v>179</v>
      </c>
      <c r="AL12" s="106">
        <v>157</v>
      </c>
    </row>
    <row r="13" spans="1:38" s="39" customFormat="1" ht="24.95" customHeight="1">
      <c r="A13" s="52">
        <v>4</v>
      </c>
      <c r="B13" s="53" t="s">
        <v>21</v>
      </c>
      <c r="C13" s="54">
        <v>2613</v>
      </c>
      <c r="D13" s="106">
        <v>2302</v>
      </c>
      <c r="E13" s="106">
        <v>16</v>
      </c>
      <c r="F13" s="54"/>
      <c r="G13" s="54">
        <v>70</v>
      </c>
      <c r="H13" s="106">
        <v>77</v>
      </c>
      <c r="I13" s="54">
        <v>0</v>
      </c>
      <c r="J13" s="54"/>
      <c r="K13" s="54">
        <v>321</v>
      </c>
      <c r="L13" s="106">
        <v>264</v>
      </c>
      <c r="M13" s="106">
        <v>12</v>
      </c>
      <c r="N13" s="106">
        <v>0</v>
      </c>
      <c r="O13" s="54"/>
      <c r="P13" s="54">
        <v>42</v>
      </c>
      <c r="Q13" s="106">
        <v>37</v>
      </c>
      <c r="R13" s="106">
        <v>0</v>
      </c>
      <c r="S13" s="106">
        <v>0</v>
      </c>
      <c r="T13" s="54"/>
      <c r="U13" s="54">
        <v>8</v>
      </c>
      <c r="V13" s="54">
        <v>4</v>
      </c>
      <c r="W13" s="54">
        <v>1</v>
      </c>
      <c r="X13" s="54">
        <v>1</v>
      </c>
      <c r="Y13" s="54"/>
      <c r="Z13" s="54">
        <v>1867</v>
      </c>
      <c r="AA13" s="54">
        <v>1635</v>
      </c>
      <c r="AB13" s="54">
        <v>15</v>
      </c>
      <c r="AC13" s="54"/>
      <c r="AD13" s="54">
        <v>0</v>
      </c>
      <c r="AE13" s="54">
        <v>14</v>
      </c>
      <c r="AF13" s="54">
        <v>1</v>
      </c>
      <c r="AG13" s="54">
        <v>273</v>
      </c>
      <c r="AH13" s="54">
        <v>251</v>
      </c>
      <c r="AI13" s="54">
        <v>0</v>
      </c>
      <c r="AJ13" s="54"/>
      <c r="AK13" s="54">
        <v>40</v>
      </c>
      <c r="AL13" s="106">
        <v>24</v>
      </c>
    </row>
    <row r="14" spans="1:38" s="39" customFormat="1" ht="24.95" customHeight="1">
      <c r="A14" s="52">
        <v>5</v>
      </c>
      <c r="B14" s="53" t="s">
        <v>4</v>
      </c>
      <c r="C14" s="54">
        <v>2546</v>
      </c>
      <c r="D14" s="106">
        <v>2764</v>
      </c>
      <c r="E14" s="106">
        <v>23</v>
      </c>
      <c r="F14" s="54"/>
      <c r="G14" s="54">
        <v>133</v>
      </c>
      <c r="H14" s="106">
        <v>134</v>
      </c>
      <c r="I14" s="54">
        <v>0</v>
      </c>
      <c r="J14" s="54"/>
      <c r="K14" s="54">
        <v>168</v>
      </c>
      <c r="L14" s="106">
        <v>219</v>
      </c>
      <c r="M14" s="106">
        <v>33</v>
      </c>
      <c r="N14" s="106">
        <v>7</v>
      </c>
      <c r="O14" s="54"/>
      <c r="P14" s="54">
        <v>8</v>
      </c>
      <c r="Q14" s="106">
        <v>10</v>
      </c>
      <c r="R14" s="106">
        <v>1</v>
      </c>
      <c r="S14" s="106">
        <v>0</v>
      </c>
      <c r="T14" s="54"/>
      <c r="U14" s="54">
        <v>15</v>
      </c>
      <c r="V14" s="54">
        <v>14</v>
      </c>
      <c r="W14" s="54">
        <v>12</v>
      </c>
      <c r="X14" s="54">
        <v>1</v>
      </c>
      <c r="Y14" s="54"/>
      <c r="Z14" s="54">
        <v>1955</v>
      </c>
      <c r="AA14" s="54">
        <v>2096</v>
      </c>
      <c r="AB14" s="54">
        <v>16</v>
      </c>
      <c r="AC14" s="54"/>
      <c r="AD14" s="54">
        <v>0</v>
      </c>
      <c r="AE14" s="54">
        <v>14</v>
      </c>
      <c r="AF14" s="54">
        <v>0</v>
      </c>
      <c r="AG14" s="54">
        <v>204</v>
      </c>
      <c r="AH14" s="54">
        <v>242</v>
      </c>
      <c r="AI14" s="54">
        <v>0</v>
      </c>
      <c r="AJ14" s="54"/>
      <c r="AK14" s="54">
        <v>78</v>
      </c>
      <c r="AL14" s="106">
        <v>49</v>
      </c>
    </row>
    <row r="15" spans="1:38" s="39" customFormat="1" ht="24.95" customHeight="1">
      <c r="A15" s="52">
        <v>6</v>
      </c>
      <c r="B15" s="53" t="s">
        <v>5</v>
      </c>
      <c r="C15" s="54">
        <v>2328</v>
      </c>
      <c r="D15" s="106">
        <v>2571</v>
      </c>
      <c r="E15" s="106">
        <v>54</v>
      </c>
      <c r="F15" s="54"/>
      <c r="G15" s="54">
        <v>105</v>
      </c>
      <c r="H15" s="106">
        <v>124</v>
      </c>
      <c r="I15" s="54">
        <v>1</v>
      </c>
      <c r="J15" s="54"/>
      <c r="K15" s="54">
        <v>198</v>
      </c>
      <c r="L15" s="106">
        <v>224</v>
      </c>
      <c r="M15" s="106">
        <v>39</v>
      </c>
      <c r="N15" s="106">
        <v>0</v>
      </c>
      <c r="O15" s="54"/>
      <c r="P15" s="54">
        <v>10</v>
      </c>
      <c r="Q15" s="106">
        <v>15</v>
      </c>
      <c r="R15" s="106">
        <v>0</v>
      </c>
      <c r="S15" s="106">
        <v>0</v>
      </c>
      <c r="T15" s="54"/>
      <c r="U15" s="54">
        <v>2</v>
      </c>
      <c r="V15" s="54">
        <v>0</v>
      </c>
      <c r="W15" s="54">
        <v>0</v>
      </c>
      <c r="X15" s="54">
        <v>0</v>
      </c>
      <c r="Y15" s="54"/>
      <c r="Z15" s="54">
        <v>1836</v>
      </c>
      <c r="AA15" s="54">
        <v>1998</v>
      </c>
      <c r="AB15" s="54">
        <v>53</v>
      </c>
      <c r="AC15" s="54"/>
      <c r="AD15" s="54">
        <v>0</v>
      </c>
      <c r="AE15" s="54">
        <v>3</v>
      </c>
      <c r="AF15" s="54">
        <v>0</v>
      </c>
      <c r="AG15" s="54">
        <v>142</v>
      </c>
      <c r="AH15" s="54">
        <v>183</v>
      </c>
      <c r="AI15" s="54">
        <v>0</v>
      </c>
      <c r="AJ15" s="54"/>
      <c r="AK15" s="54">
        <v>37</v>
      </c>
      <c r="AL15" s="106">
        <v>24</v>
      </c>
    </row>
    <row r="16" spans="1:38" s="39" customFormat="1" ht="24.95" customHeight="1">
      <c r="A16" s="52">
        <v>7</v>
      </c>
      <c r="B16" s="53" t="s">
        <v>6</v>
      </c>
      <c r="C16" s="54">
        <v>3137</v>
      </c>
      <c r="D16" s="106">
        <v>2501</v>
      </c>
      <c r="E16" s="106">
        <v>6</v>
      </c>
      <c r="F16" s="54"/>
      <c r="G16" s="54">
        <v>142</v>
      </c>
      <c r="H16" s="106">
        <v>118</v>
      </c>
      <c r="I16" s="54">
        <v>0</v>
      </c>
      <c r="J16" s="54"/>
      <c r="K16" s="54">
        <v>259</v>
      </c>
      <c r="L16" s="106">
        <v>210</v>
      </c>
      <c r="M16" s="106">
        <v>44</v>
      </c>
      <c r="N16" s="106">
        <v>1</v>
      </c>
      <c r="O16" s="54"/>
      <c r="P16" s="54">
        <v>18</v>
      </c>
      <c r="Q16" s="106">
        <v>10</v>
      </c>
      <c r="R16" s="106">
        <v>0</v>
      </c>
      <c r="S16" s="106">
        <v>0</v>
      </c>
      <c r="T16" s="54"/>
      <c r="U16" s="54">
        <v>8</v>
      </c>
      <c r="V16" s="54">
        <v>5</v>
      </c>
      <c r="W16" s="54">
        <v>3</v>
      </c>
      <c r="X16" s="54">
        <v>0</v>
      </c>
      <c r="Y16" s="54"/>
      <c r="Z16" s="54">
        <v>2391</v>
      </c>
      <c r="AA16" s="54">
        <v>1835</v>
      </c>
      <c r="AB16" s="54">
        <v>5</v>
      </c>
      <c r="AC16" s="54"/>
      <c r="AD16" s="54">
        <v>0</v>
      </c>
      <c r="AE16" s="54">
        <v>6</v>
      </c>
      <c r="AF16" s="54">
        <v>0</v>
      </c>
      <c r="AG16" s="54">
        <v>168</v>
      </c>
      <c r="AH16" s="54">
        <v>173</v>
      </c>
      <c r="AI16" s="54">
        <v>0</v>
      </c>
      <c r="AJ16" s="54"/>
      <c r="AK16" s="54">
        <v>159</v>
      </c>
      <c r="AL16" s="106">
        <v>149</v>
      </c>
    </row>
    <row r="17" spans="1:38" s="39" customFormat="1" ht="24.95" customHeight="1">
      <c r="A17" s="52">
        <v>8</v>
      </c>
      <c r="B17" s="53" t="s">
        <v>22</v>
      </c>
      <c r="C17" s="54">
        <v>1272</v>
      </c>
      <c r="D17" s="106">
        <v>1472</v>
      </c>
      <c r="E17" s="106">
        <v>9</v>
      </c>
      <c r="F17" s="54"/>
      <c r="G17" s="54">
        <v>125</v>
      </c>
      <c r="H17" s="106">
        <v>146</v>
      </c>
      <c r="I17" s="54">
        <v>0</v>
      </c>
      <c r="J17" s="54"/>
      <c r="K17" s="54">
        <v>156</v>
      </c>
      <c r="L17" s="106">
        <v>169</v>
      </c>
      <c r="M17" s="106">
        <v>12</v>
      </c>
      <c r="N17" s="106">
        <v>2</v>
      </c>
      <c r="O17" s="54"/>
      <c r="P17" s="54">
        <v>31</v>
      </c>
      <c r="Q17" s="106">
        <v>25</v>
      </c>
      <c r="R17" s="106">
        <v>0</v>
      </c>
      <c r="S17" s="106">
        <v>0</v>
      </c>
      <c r="T17" s="54"/>
      <c r="U17" s="54">
        <v>8</v>
      </c>
      <c r="V17" s="54">
        <v>5</v>
      </c>
      <c r="W17" s="54">
        <v>3</v>
      </c>
      <c r="X17" s="54">
        <v>0</v>
      </c>
      <c r="Y17" s="54"/>
      <c r="Z17" s="54">
        <v>745</v>
      </c>
      <c r="AA17" s="54">
        <v>892</v>
      </c>
      <c r="AB17" s="54">
        <v>7</v>
      </c>
      <c r="AC17" s="54"/>
      <c r="AD17" s="54">
        <v>0</v>
      </c>
      <c r="AE17" s="54">
        <v>19</v>
      </c>
      <c r="AF17" s="54">
        <v>0</v>
      </c>
      <c r="AG17" s="54">
        <v>171</v>
      </c>
      <c r="AH17" s="54">
        <v>199</v>
      </c>
      <c r="AI17" s="54">
        <v>0</v>
      </c>
      <c r="AJ17" s="54"/>
      <c r="AK17" s="54">
        <v>44</v>
      </c>
      <c r="AL17" s="106">
        <v>22</v>
      </c>
    </row>
    <row r="18" spans="1:38" s="39" customFormat="1" ht="24.95" customHeight="1">
      <c r="A18" s="52">
        <v>9</v>
      </c>
      <c r="B18" s="53" t="s">
        <v>66</v>
      </c>
      <c r="C18" s="54">
        <v>10721</v>
      </c>
      <c r="D18" s="106">
        <v>12020</v>
      </c>
      <c r="E18" s="106">
        <v>36</v>
      </c>
      <c r="F18" s="54"/>
      <c r="G18" s="54">
        <v>482</v>
      </c>
      <c r="H18" s="106">
        <v>557</v>
      </c>
      <c r="I18" s="54">
        <v>0</v>
      </c>
      <c r="J18" s="54"/>
      <c r="K18" s="54">
        <v>1212</v>
      </c>
      <c r="L18" s="106">
        <v>1045</v>
      </c>
      <c r="M18" s="106">
        <v>254</v>
      </c>
      <c r="N18" s="106">
        <v>5</v>
      </c>
      <c r="O18" s="54"/>
      <c r="P18" s="54">
        <v>56</v>
      </c>
      <c r="Q18" s="106">
        <v>52</v>
      </c>
      <c r="R18" s="106">
        <v>4</v>
      </c>
      <c r="S18" s="106">
        <v>0</v>
      </c>
      <c r="T18" s="54"/>
      <c r="U18" s="54">
        <v>67</v>
      </c>
      <c r="V18" s="54">
        <v>35</v>
      </c>
      <c r="W18" s="54">
        <v>28</v>
      </c>
      <c r="X18" s="54">
        <v>1</v>
      </c>
      <c r="Y18" s="54"/>
      <c r="Z18" s="54">
        <v>7276</v>
      </c>
      <c r="AA18" s="54">
        <v>8443</v>
      </c>
      <c r="AB18" s="54">
        <v>31</v>
      </c>
      <c r="AC18" s="54"/>
      <c r="AD18" s="54">
        <v>0</v>
      </c>
      <c r="AE18" s="54">
        <v>33</v>
      </c>
      <c r="AF18" s="54">
        <v>0</v>
      </c>
      <c r="AG18" s="54">
        <v>1469</v>
      </c>
      <c r="AH18" s="54">
        <v>1664</v>
      </c>
      <c r="AI18" s="54">
        <v>0</v>
      </c>
      <c r="AJ18" s="54"/>
      <c r="AK18" s="54">
        <v>226</v>
      </c>
      <c r="AL18" s="106">
        <v>226</v>
      </c>
    </row>
    <row r="19" spans="1:38" s="39" customFormat="1" ht="24.95" customHeight="1">
      <c r="A19" s="52">
        <v>10</v>
      </c>
      <c r="B19" s="53" t="s">
        <v>7</v>
      </c>
      <c r="C19" s="54">
        <v>1973</v>
      </c>
      <c r="D19" s="106">
        <v>2135</v>
      </c>
      <c r="E19" s="106">
        <v>27</v>
      </c>
      <c r="F19" s="54"/>
      <c r="G19" s="54">
        <v>54</v>
      </c>
      <c r="H19" s="106">
        <v>85</v>
      </c>
      <c r="I19" s="54">
        <v>1</v>
      </c>
      <c r="J19" s="54"/>
      <c r="K19" s="54">
        <v>136</v>
      </c>
      <c r="L19" s="106">
        <v>124</v>
      </c>
      <c r="M19" s="106">
        <v>44</v>
      </c>
      <c r="N19" s="106">
        <v>2</v>
      </c>
      <c r="O19" s="54"/>
      <c r="P19" s="54">
        <v>3</v>
      </c>
      <c r="Q19" s="106">
        <v>3</v>
      </c>
      <c r="R19" s="106">
        <v>0</v>
      </c>
      <c r="S19" s="106">
        <v>0</v>
      </c>
      <c r="T19" s="54"/>
      <c r="U19" s="54">
        <v>2</v>
      </c>
      <c r="V19" s="54">
        <v>1</v>
      </c>
      <c r="W19" s="54">
        <v>1</v>
      </c>
      <c r="X19" s="54">
        <v>0</v>
      </c>
      <c r="Y19" s="54"/>
      <c r="Z19" s="54">
        <v>1599</v>
      </c>
      <c r="AA19" s="54">
        <v>1711</v>
      </c>
      <c r="AB19" s="54">
        <v>24</v>
      </c>
      <c r="AC19" s="54"/>
      <c r="AD19" s="54">
        <v>0</v>
      </c>
      <c r="AE19" s="54">
        <v>7</v>
      </c>
      <c r="AF19" s="54">
        <v>0</v>
      </c>
      <c r="AG19" s="54">
        <v>74</v>
      </c>
      <c r="AH19" s="54">
        <v>121</v>
      </c>
      <c r="AI19" s="54">
        <v>0</v>
      </c>
      <c r="AJ19" s="54"/>
      <c r="AK19" s="54">
        <v>107</v>
      </c>
      <c r="AL19" s="106">
        <v>84</v>
      </c>
    </row>
    <row r="20" spans="1:38" s="39" customFormat="1" ht="24.95" customHeight="1">
      <c r="A20" s="52">
        <v>11</v>
      </c>
      <c r="B20" s="53" t="s">
        <v>23</v>
      </c>
      <c r="C20" s="54">
        <v>929</v>
      </c>
      <c r="D20" s="106">
        <v>463</v>
      </c>
      <c r="E20" s="106">
        <v>0</v>
      </c>
      <c r="F20" s="54"/>
      <c r="G20" s="54">
        <v>9</v>
      </c>
      <c r="H20" s="106">
        <v>3</v>
      </c>
      <c r="I20" s="54">
        <v>0</v>
      </c>
      <c r="J20" s="54"/>
      <c r="K20" s="54">
        <v>100</v>
      </c>
      <c r="L20" s="106">
        <v>59</v>
      </c>
      <c r="M20" s="106">
        <v>26</v>
      </c>
      <c r="N20" s="106">
        <v>0</v>
      </c>
      <c r="O20" s="54"/>
      <c r="P20" s="54">
        <v>4</v>
      </c>
      <c r="Q20" s="106">
        <v>3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750</v>
      </c>
      <c r="AA20" s="54">
        <v>348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56</v>
      </c>
      <c r="AH20" s="54">
        <v>41</v>
      </c>
      <c r="AI20" s="54">
        <v>0</v>
      </c>
      <c r="AJ20" s="54"/>
      <c r="AK20" s="54">
        <v>10</v>
      </c>
      <c r="AL20" s="106">
        <v>9</v>
      </c>
    </row>
    <row r="21" spans="1:38" s="39" customFormat="1" ht="24.95" customHeight="1">
      <c r="A21" s="52">
        <v>12</v>
      </c>
      <c r="B21" s="53" t="s">
        <v>8</v>
      </c>
      <c r="C21" s="54">
        <v>3252</v>
      </c>
      <c r="D21" s="106">
        <v>3753</v>
      </c>
      <c r="E21" s="106">
        <v>23</v>
      </c>
      <c r="F21" s="54"/>
      <c r="G21" s="54">
        <v>182</v>
      </c>
      <c r="H21" s="106">
        <v>231</v>
      </c>
      <c r="I21" s="54">
        <v>1</v>
      </c>
      <c r="J21" s="54"/>
      <c r="K21" s="54">
        <v>365</v>
      </c>
      <c r="L21" s="106">
        <v>405</v>
      </c>
      <c r="M21" s="106">
        <v>111</v>
      </c>
      <c r="N21" s="106">
        <v>1</v>
      </c>
      <c r="O21" s="54"/>
      <c r="P21" s="54">
        <v>23</v>
      </c>
      <c r="Q21" s="106">
        <v>25</v>
      </c>
      <c r="R21" s="106">
        <v>0</v>
      </c>
      <c r="S21" s="106">
        <v>0</v>
      </c>
      <c r="T21" s="54"/>
      <c r="U21" s="54">
        <v>19</v>
      </c>
      <c r="V21" s="54">
        <v>11</v>
      </c>
      <c r="W21" s="54">
        <v>4</v>
      </c>
      <c r="X21" s="54">
        <v>1</v>
      </c>
      <c r="Y21" s="54"/>
      <c r="Z21" s="54">
        <v>2132</v>
      </c>
      <c r="AA21" s="54">
        <v>2468</v>
      </c>
      <c r="AB21" s="54">
        <v>21</v>
      </c>
      <c r="AC21" s="54"/>
      <c r="AD21" s="54">
        <v>0</v>
      </c>
      <c r="AE21" s="54">
        <v>14</v>
      </c>
      <c r="AF21" s="54">
        <v>0</v>
      </c>
      <c r="AG21" s="54">
        <v>366</v>
      </c>
      <c r="AH21" s="54">
        <v>436</v>
      </c>
      <c r="AI21" s="54">
        <v>0</v>
      </c>
      <c r="AJ21" s="54"/>
      <c r="AK21" s="54">
        <v>184</v>
      </c>
      <c r="AL21" s="106">
        <v>174</v>
      </c>
    </row>
    <row r="22" spans="1:38" s="39" customFormat="1" ht="24.95" customHeight="1">
      <c r="A22" s="52">
        <v>13</v>
      </c>
      <c r="B22" s="53" t="s">
        <v>9</v>
      </c>
      <c r="C22" s="54">
        <v>1947</v>
      </c>
      <c r="D22" s="106">
        <v>2250</v>
      </c>
      <c r="E22" s="106">
        <v>23</v>
      </c>
      <c r="F22" s="54"/>
      <c r="G22" s="54">
        <v>82</v>
      </c>
      <c r="H22" s="106">
        <v>119</v>
      </c>
      <c r="I22" s="54">
        <v>0</v>
      </c>
      <c r="J22" s="54"/>
      <c r="K22" s="54">
        <v>138</v>
      </c>
      <c r="L22" s="106">
        <v>116</v>
      </c>
      <c r="M22" s="106">
        <v>22</v>
      </c>
      <c r="N22" s="106">
        <v>5</v>
      </c>
      <c r="O22" s="54"/>
      <c r="P22" s="54">
        <v>12</v>
      </c>
      <c r="Q22" s="106">
        <v>17</v>
      </c>
      <c r="R22" s="106">
        <v>0</v>
      </c>
      <c r="S22" s="106">
        <v>0</v>
      </c>
      <c r="T22" s="54"/>
      <c r="U22" s="54">
        <v>9</v>
      </c>
      <c r="V22" s="54">
        <v>6</v>
      </c>
      <c r="W22" s="54">
        <v>4</v>
      </c>
      <c r="X22" s="54">
        <v>1</v>
      </c>
      <c r="Y22" s="54"/>
      <c r="Z22" s="54">
        <v>1543</v>
      </c>
      <c r="AA22" s="54">
        <v>1830</v>
      </c>
      <c r="AB22" s="54">
        <v>18</v>
      </c>
      <c r="AC22" s="54"/>
      <c r="AD22" s="54">
        <v>0</v>
      </c>
      <c r="AE22" s="54">
        <v>15</v>
      </c>
      <c r="AF22" s="54">
        <v>0</v>
      </c>
      <c r="AG22" s="54">
        <v>141</v>
      </c>
      <c r="AH22" s="54">
        <v>137</v>
      </c>
      <c r="AI22" s="54">
        <v>0</v>
      </c>
      <c r="AJ22" s="54"/>
      <c r="AK22" s="54">
        <v>31</v>
      </c>
      <c r="AL22" s="106">
        <v>16</v>
      </c>
    </row>
    <row r="23" spans="1:38" s="39" customFormat="1" ht="24.95" customHeight="1">
      <c r="A23" s="52">
        <v>14</v>
      </c>
      <c r="B23" s="53" t="s">
        <v>24</v>
      </c>
      <c r="C23" s="54">
        <v>4906</v>
      </c>
      <c r="D23" s="106">
        <v>5683</v>
      </c>
      <c r="E23" s="106">
        <v>55</v>
      </c>
      <c r="F23" s="54"/>
      <c r="G23" s="54">
        <v>247</v>
      </c>
      <c r="H23" s="106">
        <v>335</v>
      </c>
      <c r="I23" s="54">
        <v>0</v>
      </c>
      <c r="J23" s="54"/>
      <c r="K23" s="54">
        <v>404</v>
      </c>
      <c r="L23" s="106">
        <v>394</v>
      </c>
      <c r="M23" s="106">
        <v>73</v>
      </c>
      <c r="N23" s="106">
        <v>2</v>
      </c>
      <c r="O23" s="54"/>
      <c r="P23" s="54">
        <v>17</v>
      </c>
      <c r="Q23" s="106">
        <v>17</v>
      </c>
      <c r="R23" s="106">
        <v>0</v>
      </c>
      <c r="S23" s="106">
        <v>0</v>
      </c>
      <c r="T23" s="54"/>
      <c r="U23" s="54">
        <v>20</v>
      </c>
      <c r="V23" s="54">
        <v>4</v>
      </c>
      <c r="W23" s="54">
        <v>2</v>
      </c>
      <c r="X23" s="54">
        <v>0</v>
      </c>
      <c r="Y23" s="54"/>
      <c r="Z23" s="54">
        <v>3773</v>
      </c>
      <c r="AA23" s="54">
        <v>4347</v>
      </c>
      <c r="AB23" s="54">
        <v>51</v>
      </c>
      <c r="AC23" s="54"/>
      <c r="AD23" s="54">
        <v>0</v>
      </c>
      <c r="AE23" s="54">
        <v>10</v>
      </c>
      <c r="AF23" s="54">
        <v>0</v>
      </c>
      <c r="AG23" s="54">
        <v>413</v>
      </c>
      <c r="AH23" s="54">
        <v>545</v>
      </c>
      <c r="AI23" s="54">
        <v>2</v>
      </c>
      <c r="AJ23" s="54"/>
      <c r="AK23" s="54">
        <v>52</v>
      </c>
      <c r="AL23" s="106">
        <v>35</v>
      </c>
    </row>
    <row r="24" spans="1:38" s="39" customFormat="1" ht="24.95" customHeight="1">
      <c r="A24" s="52">
        <v>15</v>
      </c>
      <c r="B24" s="53" t="s">
        <v>10</v>
      </c>
      <c r="C24" s="54">
        <v>2879</v>
      </c>
      <c r="D24" s="106">
        <v>3365</v>
      </c>
      <c r="E24" s="106">
        <v>20</v>
      </c>
      <c r="F24" s="54"/>
      <c r="G24" s="54">
        <v>120</v>
      </c>
      <c r="H24" s="106">
        <v>156</v>
      </c>
      <c r="I24" s="54">
        <v>0</v>
      </c>
      <c r="J24" s="54"/>
      <c r="K24" s="54">
        <v>150</v>
      </c>
      <c r="L24" s="106">
        <v>167</v>
      </c>
      <c r="M24" s="106">
        <v>36</v>
      </c>
      <c r="N24" s="106">
        <v>1</v>
      </c>
      <c r="O24" s="54"/>
      <c r="P24" s="54">
        <v>18</v>
      </c>
      <c r="Q24" s="106">
        <v>20</v>
      </c>
      <c r="R24" s="106">
        <v>0</v>
      </c>
      <c r="S24" s="106">
        <v>0</v>
      </c>
      <c r="T24" s="54"/>
      <c r="U24" s="54">
        <v>5</v>
      </c>
      <c r="V24" s="54">
        <v>4</v>
      </c>
      <c r="W24" s="54">
        <v>4</v>
      </c>
      <c r="X24" s="54">
        <v>0</v>
      </c>
      <c r="Y24" s="54"/>
      <c r="Z24" s="54">
        <v>2340</v>
      </c>
      <c r="AA24" s="54">
        <v>2704</v>
      </c>
      <c r="AB24" s="54">
        <v>19</v>
      </c>
      <c r="AC24" s="54"/>
      <c r="AD24" s="54">
        <v>0</v>
      </c>
      <c r="AE24" s="54">
        <v>16</v>
      </c>
      <c r="AF24" s="54">
        <v>0</v>
      </c>
      <c r="AG24" s="54">
        <v>96</v>
      </c>
      <c r="AH24" s="54">
        <v>150</v>
      </c>
      <c r="AI24" s="54">
        <v>0</v>
      </c>
      <c r="AJ24" s="54"/>
      <c r="AK24" s="54">
        <v>155</v>
      </c>
      <c r="AL24" s="106">
        <v>152</v>
      </c>
    </row>
    <row r="25" spans="1:38" s="39" customFormat="1" ht="24.95" customHeight="1">
      <c r="A25" s="52">
        <v>16</v>
      </c>
      <c r="B25" s="53" t="s">
        <v>11</v>
      </c>
      <c r="C25" s="54">
        <v>1755</v>
      </c>
      <c r="D25" s="106">
        <v>1831</v>
      </c>
      <c r="E25" s="106">
        <v>8</v>
      </c>
      <c r="F25" s="54"/>
      <c r="G25" s="54">
        <v>105</v>
      </c>
      <c r="H25" s="106">
        <v>136</v>
      </c>
      <c r="I25" s="54">
        <v>0</v>
      </c>
      <c r="J25" s="54"/>
      <c r="K25" s="54">
        <v>126</v>
      </c>
      <c r="L25" s="106">
        <v>143</v>
      </c>
      <c r="M25" s="106">
        <v>17</v>
      </c>
      <c r="N25" s="106">
        <v>1</v>
      </c>
      <c r="O25" s="54"/>
      <c r="P25" s="54">
        <v>14</v>
      </c>
      <c r="Q25" s="106">
        <v>15</v>
      </c>
      <c r="R25" s="106">
        <v>2</v>
      </c>
      <c r="S25" s="106">
        <v>0</v>
      </c>
      <c r="T25" s="54"/>
      <c r="U25" s="54">
        <v>6</v>
      </c>
      <c r="V25" s="54">
        <v>4</v>
      </c>
      <c r="W25" s="54">
        <v>4</v>
      </c>
      <c r="X25" s="54">
        <v>0</v>
      </c>
      <c r="Y25" s="54"/>
      <c r="Z25" s="54">
        <v>1336</v>
      </c>
      <c r="AA25" s="54">
        <v>1391</v>
      </c>
      <c r="AB25" s="54">
        <v>7</v>
      </c>
      <c r="AC25" s="54"/>
      <c r="AD25" s="54">
        <v>0</v>
      </c>
      <c r="AE25" s="54">
        <v>6</v>
      </c>
      <c r="AF25" s="54">
        <v>0</v>
      </c>
      <c r="AG25" s="54">
        <v>72</v>
      </c>
      <c r="AH25" s="54">
        <v>101</v>
      </c>
      <c r="AI25" s="54">
        <v>0</v>
      </c>
      <c r="AJ25" s="54"/>
      <c r="AK25" s="54">
        <v>102</v>
      </c>
      <c r="AL25" s="106">
        <v>39</v>
      </c>
    </row>
    <row r="26" spans="1:38" s="39" customFormat="1" ht="24.95" customHeight="1">
      <c r="A26" s="52">
        <v>17</v>
      </c>
      <c r="B26" s="53" t="s">
        <v>12</v>
      </c>
      <c r="C26" s="54">
        <v>1679</v>
      </c>
      <c r="D26" s="106">
        <v>1789</v>
      </c>
      <c r="E26" s="106">
        <v>12</v>
      </c>
      <c r="F26" s="54"/>
      <c r="G26" s="54">
        <v>124</v>
      </c>
      <c r="H26" s="106">
        <v>133</v>
      </c>
      <c r="I26" s="54">
        <v>1</v>
      </c>
      <c r="J26" s="54"/>
      <c r="K26" s="54">
        <v>216</v>
      </c>
      <c r="L26" s="106">
        <v>261</v>
      </c>
      <c r="M26" s="106">
        <v>83</v>
      </c>
      <c r="N26" s="106">
        <v>2</v>
      </c>
      <c r="O26" s="54"/>
      <c r="P26" s="54">
        <v>18</v>
      </c>
      <c r="Q26" s="106">
        <v>24</v>
      </c>
      <c r="R26" s="106">
        <v>0</v>
      </c>
      <c r="S26" s="106">
        <v>0</v>
      </c>
      <c r="T26" s="54"/>
      <c r="U26" s="54">
        <v>31</v>
      </c>
      <c r="V26" s="54">
        <v>17</v>
      </c>
      <c r="W26" s="54">
        <v>10</v>
      </c>
      <c r="X26" s="54">
        <v>0</v>
      </c>
      <c r="Y26" s="54"/>
      <c r="Z26" s="54">
        <v>1026</v>
      </c>
      <c r="AA26" s="54">
        <v>1058</v>
      </c>
      <c r="AB26" s="54">
        <v>9</v>
      </c>
      <c r="AC26" s="54"/>
      <c r="AD26" s="54">
        <v>0</v>
      </c>
      <c r="AE26" s="54">
        <v>34</v>
      </c>
      <c r="AF26" s="54">
        <v>0</v>
      </c>
      <c r="AG26" s="54">
        <v>146</v>
      </c>
      <c r="AH26" s="54">
        <v>180</v>
      </c>
      <c r="AI26" s="54">
        <v>0</v>
      </c>
      <c r="AJ26" s="54"/>
      <c r="AK26" s="54">
        <v>149</v>
      </c>
      <c r="AL26" s="106">
        <v>99</v>
      </c>
    </row>
    <row r="27" spans="1:38" s="39" customFormat="1" ht="24.95" customHeight="1">
      <c r="A27" s="52">
        <v>18</v>
      </c>
      <c r="B27" s="53" t="s">
        <v>13</v>
      </c>
      <c r="C27" s="54">
        <v>1140</v>
      </c>
      <c r="D27" s="106">
        <v>1335</v>
      </c>
      <c r="E27" s="106">
        <v>2</v>
      </c>
      <c r="F27" s="54"/>
      <c r="G27" s="54">
        <v>109</v>
      </c>
      <c r="H27" s="106">
        <v>111</v>
      </c>
      <c r="I27" s="54">
        <v>0</v>
      </c>
      <c r="J27" s="54"/>
      <c r="K27" s="54">
        <v>111</v>
      </c>
      <c r="L27" s="106">
        <v>110</v>
      </c>
      <c r="M27" s="106">
        <v>48</v>
      </c>
      <c r="N27" s="106">
        <v>0</v>
      </c>
      <c r="O27" s="54"/>
      <c r="P27" s="54">
        <v>12</v>
      </c>
      <c r="Q27" s="106">
        <v>13</v>
      </c>
      <c r="R27" s="106">
        <v>0</v>
      </c>
      <c r="S27" s="106">
        <v>0</v>
      </c>
      <c r="T27" s="54"/>
      <c r="U27" s="54">
        <v>12</v>
      </c>
      <c r="V27" s="54">
        <v>4</v>
      </c>
      <c r="W27" s="54">
        <v>2</v>
      </c>
      <c r="X27" s="54">
        <v>0</v>
      </c>
      <c r="Y27" s="54"/>
      <c r="Z27" s="54">
        <v>763</v>
      </c>
      <c r="AA27" s="54">
        <v>959</v>
      </c>
      <c r="AB27" s="54">
        <v>2</v>
      </c>
      <c r="AC27" s="54"/>
      <c r="AD27" s="54">
        <v>0</v>
      </c>
      <c r="AE27" s="54">
        <v>16</v>
      </c>
      <c r="AF27" s="54">
        <v>0</v>
      </c>
      <c r="AG27" s="54">
        <v>59</v>
      </c>
      <c r="AH27" s="54">
        <v>64</v>
      </c>
      <c r="AI27" s="54">
        <v>0</v>
      </c>
      <c r="AJ27" s="54"/>
      <c r="AK27" s="54">
        <v>86</v>
      </c>
      <c r="AL27" s="106">
        <v>62</v>
      </c>
    </row>
    <row r="28" spans="1:38" s="39" customFormat="1" ht="24.95" customHeight="1">
      <c r="A28" s="52">
        <v>19</v>
      </c>
      <c r="B28" s="53" t="s">
        <v>14</v>
      </c>
      <c r="C28" s="54">
        <v>4363</v>
      </c>
      <c r="D28" s="106">
        <v>4941</v>
      </c>
      <c r="E28" s="106">
        <v>22</v>
      </c>
      <c r="F28" s="54"/>
      <c r="G28" s="54">
        <v>205</v>
      </c>
      <c r="H28" s="106">
        <v>392</v>
      </c>
      <c r="I28" s="54">
        <v>0</v>
      </c>
      <c r="J28" s="54"/>
      <c r="K28" s="54">
        <v>373</v>
      </c>
      <c r="L28" s="106">
        <v>338</v>
      </c>
      <c r="M28" s="106">
        <v>66</v>
      </c>
      <c r="N28" s="106">
        <v>2</v>
      </c>
      <c r="O28" s="54"/>
      <c r="P28" s="54">
        <v>16</v>
      </c>
      <c r="Q28" s="106">
        <v>15</v>
      </c>
      <c r="R28" s="106">
        <v>0</v>
      </c>
      <c r="S28" s="106">
        <v>0</v>
      </c>
      <c r="T28" s="54"/>
      <c r="U28" s="54">
        <v>28</v>
      </c>
      <c r="V28" s="54">
        <v>19</v>
      </c>
      <c r="W28" s="54">
        <v>11</v>
      </c>
      <c r="X28" s="54">
        <v>4</v>
      </c>
      <c r="Y28" s="54"/>
      <c r="Z28" s="54">
        <v>3388</v>
      </c>
      <c r="AA28" s="54">
        <v>3796</v>
      </c>
      <c r="AB28" s="54">
        <v>20</v>
      </c>
      <c r="AC28" s="54"/>
      <c r="AD28" s="54">
        <v>0</v>
      </c>
      <c r="AE28" s="54">
        <v>20</v>
      </c>
      <c r="AF28" s="54">
        <v>0</v>
      </c>
      <c r="AG28" s="54">
        <v>303</v>
      </c>
      <c r="AH28" s="54">
        <v>333</v>
      </c>
      <c r="AI28" s="54">
        <v>0</v>
      </c>
      <c r="AJ28" s="54"/>
      <c r="AK28" s="54">
        <v>78</v>
      </c>
      <c r="AL28" s="106">
        <v>47</v>
      </c>
    </row>
    <row r="29" spans="1:38" s="39" customFormat="1" ht="24.95" customHeight="1">
      <c r="A29" s="52">
        <v>20</v>
      </c>
      <c r="B29" s="53" t="s">
        <v>15</v>
      </c>
      <c r="C29" s="54">
        <v>1105</v>
      </c>
      <c r="D29" s="106">
        <v>1053</v>
      </c>
      <c r="E29" s="106">
        <v>0</v>
      </c>
      <c r="F29" s="54"/>
      <c r="G29" s="54">
        <v>25</v>
      </c>
      <c r="H29" s="106">
        <v>40</v>
      </c>
      <c r="I29" s="54">
        <v>0</v>
      </c>
      <c r="J29" s="54"/>
      <c r="K29" s="54">
        <v>161</v>
      </c>
      <c r="L29" s="106">
        <v>155</v>
      </c>
      <c r="M29" s="106">
        <v>18</v>
      </c>
      <c r="N29" s="106">
        <v>0</v>
      </c>
      <c r="O29" s="54"/>
      <c r="P29" s="54">
        <v>2</v>
      </c>
      <c r="Q29" s="106">
        <v>1</v>
      </c>
      <c r="R29" s="106">
        <v>0</v>
      </c>
      <c r="S29" s="106">
        <v>0</v>
      </c>
      <c r="T29" s="54"/>
      <c r="U29" s="54">
        <v>7</v>
      </c>
      <c r="V29" s="54">
        <v>2</v>
      </c>
      <c r="W29" s="54">
        <v>2</v>
      </c>
      <c r="X29" s="54">
        <v>4</v>
      </c>
      <c r="Y29" s="54"/>
      <c r="Z29" s="54">
        <v>723</v>
      </c>
      <c r="AA29" s="54">
        <v>618</v>
      </c>
      <c r="AB29" s="54">
        <v>0</v>
      </c>
      <c r="AC29" s="54"/>
      <c r="AD29" s="54">
        <v>0</v>
      </c>
      <c r="AE29" s="54">
        <v>4</v>
      </c>
      <c r="AF29" s="54">
        <v>0</v>
      </c>
      <c r="AG29" s="54">
        <v>76</v>
      </c>
      <c r="AH29" s="54">
        <v>126</v>
      </c>
      <c r="AI29" s="54">
        <v>0</v>
      </c>
      <c r="AJ29" s="54"/>
      <c r="AK29" s="54">
        <v>118</v>
      </c>
      <c r="AL29" s="106">
        <v>109</v>
      </c>
    </row>
    <row r="30" spans="1:38" s="39" customFormat="1" ht="24.95" customHeight="1">
      <c r="A30" s="52">
        <v>21</v>
      </c>
      <c r="B30" s="53" t="s">
        <v>16</v>
      </c>
      <c r="C30" s="54">
        <v>1994</v>
      </c>
      <c r="D30" s="106">
        <v>1982</v>
      </c>
      <c r="E30" s="106">
        <v>11</v>
      </c>
      <c r="F30" s="54"/>
      <c r="G30" s="54">
        <v>157</v>
      </c>
      <c r="H30" s="106">
        <v>211</v>
      </c>
      <c r="I30" s="54">
        <v>0</v>
      </c>
      <c r="J30" s="54"/>
      <c r="K30" s="54">
        <v>192</v>
      </c>
      <c r="L30" s="106">
        <v>171</v>
      </c>
      <c r="M30" s="106">
        <v>56</v>
      </c>
      <c r="N30" s="106">
        <v>0</v>
      </c>
      <c r="O30" s="54"/>
      <c r="P30" s="54">
        <v>39</v>
      </c>
      <c r="Q30" s="106">
        <v>31</v>
      </c>
      <c r="R30" s="106">
        <v>0</v>
      </c>
      <c r="S30" s="106">
        <v>0</v>
      </c>
      <c r="T30" s="54"/>
      <c r="U30" s="54">
        <v>14</v>
      </c>
      <c r="V30" s="54">
        <v>11</v>
      </c>
      <c r="W30" s="54">
        <v>3</v>
      </c>
      <c r="X30" s="54">
        <v>0</v>
      </c>
      <c r="Y30" s="54"/>
      <c r="Z30" s="54">
        <v>1352</v>
      </c>
      <c r="AA30" s="54">
        <v>1331</v>
      </c>
      <c r="AB30" s="54">
        <v>11</v>
      </c>
      <c r="AC30" s="54"/>
      <c r="AD30" s="54">
        <v>0</v>
      </c>
      <c r="AE30" s="54">
        <v>17</v>
      </c>
      <c r="AF30" s="54">
        <v>0</v>
      </c>
      <c r="AG30" s="54">
        <v>107</v>
      </c>
      <c r="AH30" s="54">
        <v>98</v>
      </c>
      <c r="AI30" s="54">
        <v>0</v>
      </c>
      <c r="AJ30" s="54"/>
      <c r="AK30" s="54">
        <v>147</v>
      </c>
      <c r="AL30" s="106">
        <v>123</v>
      </c>
    </row>
    <row r="31" spans="1:38" s="39" customFormat="1" ht="24.95" customHeight="1">
      <c r="A31" s="52">
        <v>22</v>
      </c>
      <c r="B31" s="53" t="s">
        <v>17</v>
      </c>
      <c r="C31" s="54">
        <v>2222</v>
      </c>
      <c r="D31" s="106">
        <v>2437</v>
      </c>
      <c r="E31" s="106">
        <v>10</v>
      </c>
      <c r="F31" s="54"/>
      <c r="G31" s="54">
        <v>103</v>
      </c>
      <c r="H31" s="106">
        <v>124</v>
      </c>
      <c r="I31" s="54">
        <v>0</v>
      </c>
      <c r="J31" s="54"/>
      <c r="K31" s="54">
        <v>115</v>
      </c>
      <c r="L31" s="106">
        <v>121</v>
      </c>
      <c r="M31" s="106">
        <v>24</v>
      </c>
      <c r="N31" s="106">
        <v>0</v>
      </c>
      <c r="O31" s="54"/>
      <c r="P31" s="54">
        <v>12</v>
      </c>
      <c r="Q31" s="106">
        <v>13</v>
      </c>
      <c r="R31" s="106">
        <v>0</v>
      </c>
      <c r="S31" s="106">
        <v>0</v>
      </c>
      <c r="T31" s="54"/>
      <c r="U31" s="54">
        <v>15</v>
      </c>
      <c r="V31" s="54">
        <v>9</v>
      </c>
      <c r="W31" s="54">
        <v>4</v>
      </c>
      <c r="X31" s="54">
        <v>3</v>
      </c>
      <c r="Y31" s="54"/>
      <c r="Z31" s="54">
        <v>1806</v>
      </c>
      <c r="AA31" s="54">
        <v>1944</v>
      </c>
      <c r="AB31" s="54">
        <v>10</v>
      </c>
      <c r="AC31" s="54"/>
      <c r="AD31" s="54">
        <v>0</v>
      </c>
      <c r="AE31" s="54">
        <v>13</v>
      </c>
      <c r="AF31" s="54">
        <v>0</v>
      </c>
      <c r="AG31" s="54">
        <v>132</v>
      </c>
      <c r="AH31" s="54">
        <v>181</v>
      </c>
      <c r="AI31" s="54">
        <v>0</v>
      </c>
      <c r="AJ31" s="54"/>
      <c r="AK31" s="54">
        <v>54</v>
      </c>
      <c r="AL31" s="106">
        <v>41</v>
      </c>
    </row>
    <row r="32" spans="1:38" s="39" customFormat="1" ht="24.95" customHeight="1">
      <c r="A32" s="52">
        <v>23</v>
      </c>
      <c r="B32" s="34" t="s">
        <v>19</v>
      </c>
      <c r="C32" s="54">
        <v>1219</v>
      </c>
      <c r="D32" s="106">
        <v>1265</v>
      </c>
      <c r="E32" s="106">
        <v>10</v>
      </c>
      <c r="F32" s="54"/>
      <c r="G32" s="54">
        <v>129</v>
      </c>
      <c r="H32" s="106">
        <v>133</v>
      </c>
      <c r="I32" s="54">
        <v>0</v>
      </c>
      <c r="J32" s="54"/>
      <c r="K32" s="54">
        <v>134</v>
      </c>
      <c r="L32" s="106">
        <v>125</v>
      </c>
      <c r="M32" s="106">
        <v>33</v>
      </c>
      <c r="N32" s="106">
        <v>2</v>
      </c>
      <c r="O32" s="54"/>
      <c r="P32" s="54">
        <v>19</v>
      </c>
      <c r="Q32" s="106">
        <v>25</v>
      </c>
      <c r="R32" s="106">
        <v>0</v>
      </c>
      <c r="S32" s="106">
        <v>0</v>
      </c>
      <c r="T32" s="54"/>
      <c r="U32" s="54">
        <v>4</v>
      </c>
      <c r="V32" s="54">
        <v>1</v>
      </c>
      <c r="W32" s="54">
        <v>1</v>
      </c>
      <c r="X32" s="54">
        <v>0</v>
      </c>
      <c r="Y32" s="54"/>
      <c r="Z32" s="54">
        <v>755</v>
      </c>
      <c r="AA32" s="54">
        <v>760</v>
      </c>
      <c r="AB32" s="54">
        <v>8</v>
      </c>
      <c r="AC32" s="54"/>
      <c r="AD32" s="54">
        <v>0</v>
      </c>
      <c r="AE32" s="54">
        <v>10</v>
      </c>
      <c r="AF32" s="54">
        <v>0</v>
      </c>
      <c r="AG32" s="54">
        <v>129</v>
      </c>
      <c r="AH32" s="54">
        <v>167</v>
      </c>
      <c r="AI32" s="54">
        <v>0</v>
      </c>
      <c r="AJ32" s="54"/>
      <c r="AK32" s="54">
        <v>53</v>
      </c>
      <c r="AL32" s="106">
        <v>45</v>
      </c>
    </row>
    <row r="33" spans="1:38" s="39" customFormat="1" ht="24.95" customHeight="1">
      <c r="A33" s="52">
        <v>24</v>
      </c>
      <c r="B33" s="34" t="s">
        <v>18</v>
      </c>
      <c r="C33" s="54">
        <v>1751</v>
      </c>
      <c r="D33" s="106">
        <v>2050</v>
      </c>
      <c r="E33" s="106">
        <v>9</v>
      </c>
      <c r="F33" s="54"/>
      <c r="G33" s="54">
        <v>113</v>
      </c>
      <c r="H33" s="106">
        <v>125</v>
      </c>
      <c r="I33" s="54">
        <v>0</v>
      </c>
      <c r="J33" s="54"/>
      <c r="K33" s="54">
        <v>113</v>
      </c>
      <c r="L33" s="106">
        <v>128</v>
      </c>
      <c r="M33" s="106">
        <v>40</v>
      </c>
      <c r="N33" s="106">
        <v>3</v>
      </c>
      <c r="O33" s="54"/>
      <c r="P33" s="54">
        <v>19</v>
      </c>
      <c r="Q33" s="106">
        <v>17</v>
      </c>
      <c r="R33" s="106">
        <v>0</v>
      </c>
      <c r="S33" s="106">
        <v>0</v>
      </c>
      <c r="T33" s="54"/>
      <c r="U33" s="54">
        <v>17</v>
      </c>
      <c r="V33" s="54">
        <v>8</v>
      </c>
      <c r="W33" s="54">
        <v>3</v>
      </c>
      <c r="X33" s="54">
        <v>2</v>
      </c>
      <c r="Y33" s="54"/>
      <c r="Z33" s="54">
        <v>1290</v>
      </c>
      <c r="AA33" s="54">
        <v>1466</v>
      </c>
      <c r="AB33" s="54">
        <v>6</v>
      </c>
      <c r="AC33" s="54"/>
      <c r="AD33" s="54">
        <v>0</v>
      </c>
      <c r="AE33" s="54">
        <v>15</v>
      </c>
      <c r="AF33" s="54">
        <v>0</v>
      </c>
      <c r="AG33" s="54">
        <v>162</v>
      </c>
      <c r="AH33" s="54">
        <v>243</v>
      </c>
      <c r="AI33" s="54">
        <v>0</v>
      </c>
      <c r="AJ33" s="54"/>
      <c r="AK33" s="54">
        <v>54</v>
      </c>
      <c r="AL33" s="106">
        <v>56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83" t="s">
        <v>40</v>
      </c>
      <c r="B35" s="184"/>
      <c r="C35" s="58">
        <v>67382</v>
      </c>
      <c r="D35" s="58">
        <v>73106</v>
      </c>
      <c r="E35" s="58">
        <v>463</v>
      </c>
      <c r="F35" s="58">
        <v>0</v>
      </c>
      <c r="G35" s="58">
        <v>3353</v>
      </c>
      <c r="H35" s="58">
        <v>4214</v>
      </c>
      <c r="I35" s="58">
        <v>4</v>
      </c>
      <c r="J35" s="58">
        <v>0</v>
      </c>
      <c r="K35" s="58">
        <v>6023</v>
      </c>
      <c r="L35" s="58">
        <v>5839</v>
      </c>
      <c r="M35" s="58">
        <v>1360</v>
      </c>
      <c r="N35" s="58">
        <v>40</v>
      </c>
      <c r="O35" s="58">
        <v>0</v>
      </c>
      <c r="P35" s="58">
        <v>450</v>
      </c>
      <c r="Q35" s="58">
        <v>462</v>
      </c>
      <c r="R35" s="58">
        <v>9</v>
      </c>
      <c r="S35" s="58">
        <v>0</v>
      </c>
      <c r="T35" s="58">
        <v>0</v>
      </c>
      <c r="U35" s="58">
        <v>381</v>
      </c>
      <c r="V35" s="58">
        <v>217</v>
      </c>
      <c r="W35" s="58">
        <v>129</v>
      </c>
      <c r="X35" s="58">
        <v>23</v>
      </c>
      <c r="Y35" s="58">
        <v>0</v>
      </c>
      <c r="Z35" s="58">
        <v>49655</v>
      </c>
      <c r="AA35" s="58">
        <v>53698</v>
      </c>
      <c r="AB35" s="58">
        <v>416</v>
      </c>
      <c r="AC35" s="58">
        <v>0</v>
      </c>
      <c r="AD35" s="58">
        <v>0</v>
      </c>
      <c r="AE35" s="58">
        <v>345</v>
      </c>
      <c r="AF35" s="58">
        <v>1</v>
      </c>
      <c r="AG35" s="58">
        <v>5333</v>
      </c>
      <c r="AH35" s="58">
        <v>6444</v>
      </c>
      <c r="AI35" s="58">
        <v>2</v>
      </c>
      <c r="AJ35" s="58">
        <v>0</v>
      </c>
      <c r="AK35" s="58">
        <v>2568</v>
      </c>
      <c r="AL35" s="58">
        <v>2104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K5:AL5"/>
    <mergeCell ref="AG6:AG7"/>
    <mergeCell ref="AK6:AK7"/>
    <mergeCell ref="AL6:AL7"/>
    <mergeCell ref="AH6:AH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AG5:AI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AD4:AF4"/>
    <mergeCell ref="A1:AL1"/>
    <mergeCell ref="A2:AL2"/>
    <mergeCell ref="A3:AL3"/>
    <mergeCell ref="AG4:AI4"/>
    <mergeCell ref="AK4:AL4"/>
    <mergeCell ref="G5:I5"/>
    <mergeCell ref="K5:N5"/>
    <mergeCell ref="P5:S5"/>
    <mergeCell ref="AD5:AF5"/>
    <mergeCell ref="AD6:AD7"/>
    <mergeCell ref="AE6:AE7"/>
    <mergeCell ref="AF6:AF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87">
        <v>2023</v>
      </c>
      <c r="H4" s="187">
        <v>2024</v>
      </c>
      <c r="I4" s="187" t="s">
        <v>28</v>
      </c>
    </row>
    <row r="5" spans="1:15" ht="42" customHeight="1">
      <c r="A5" s="212"/>
      <c r="B5" s="209"/>
      <c r="C5" s="217"/>
      <c r="D5" s="217"/>
      <c r="E5" s="217"/>
      <c r="F5" s="217"/>
      <c r="G5" s="188"/>
      <c r="H5" s="188"/>
      <c r="I5" s="188"/>
      <c r="K5" s="18"/>
    </row>
    <row r="6" spans="1:15" ht="19.5" customHeight="1">
      <c r="A6" s="213"/>
      <c r="B6" s="2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17</v>
      </c>
      <c r="E8" s="73">
        <v>15</v>
      </c>
      <c r="F8" s="28">
        <f>E8/(D8+C8)</f>
        <v>0.27777777777777779</v>
      </c>
      <c r="G8" s="79">
        <v>33</v>
      </c>
      <c r="H8" s="79">
        <v>39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21</v>
      </c>
      <c r="E9" s="75">
        <v>14</v>
      </c>
      <c r="F9" s="28">
        <f t="shared" ref="F9:F15" si="0">E9/(D9+C9)</f>
        <v>0.19444444444444445</v>
      </c>
      <c r="G9" s="80">
        <v>51</v>
      </c>
      <c r="H9" s="80">
        <v>58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142</v>
      </c>
      <c r="E10" s="75">
        <v>142</v>
      </c>
      <c r="F10" s="28">
        <f t="shared" si="0"/>
        <v>0.30277185501066101</v>
      </c>
      <c r="G10" s="80">
        <v>276</v>
      </c>
      <c r="H10" s="80">
        <v>327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43</v>
      </c>
      <c r="E11" s="75">
        <v>70</v>
      </c>
      <c r="F11" s="28">
        <f t="shared" si="0"/>
        <v>0.12658227848101267</v>
      </c>
      <c r="G11" s="80">
        <v>535</v>
      </c>
      <c r="H11" s="80">
        <v>483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24</v>
      </c>
      <c r="E12" s="75">
        <v>22</v>
      </c>
      <c r="F12" s="28">
        <f t="shared" si="0"/>
        <v>0.26829268292682928</v>
      </c>
      <c r="G12" s="80">
        <v>53</v>
      </c>
      <c r="H12" s="80">
        <v>60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47</v>
      </c>
      <c r="E13" s="75">
        <v>23</v>
      </c>
      <c r="F13" s="28">
        <f t="shared" si="0"/>
        <v>9.583333333333334E-2</v>
      </c>
      <c r="G13" s="80">
        <v>161</v>
      </c>
      <c r="H13" s="80">
        <v>217</v>
      </c>
      <c r="I13" s="75">
        <v>2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43</v>
      </c>
      <c r="E14" s="75">
        <v>22</v>
      </c>
      <c r="F14" s="28">
        <f t="shared" si="0"/>
        <v>0.15068493150684931</v>
      </c>
      <c r="G14" s="80">
        <v>108</v>
      </c>
      <c r="H14" s="80">
        <v>124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14</v>
      </c>
      <c r="E15" s="75">
        <v>8</v>
      </c>
      <c r="F15" s="28">
        <f t="shared" si="0"/>
        <v>0.11594202898550725</v>
      </c>
      <c r="G15" s="80">
        <v>58</v>
      </c>
      <c r="H15" s="80">
        <v>61</v>
      </c>
      <c r="I15" s="75">
        <v>2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166</v>
      </c>
      <c r="E16" s="75">
        <v>164</v>
      </c>
      <c r="F16" s="28">
        <f t="shared" ref="F16" si="1">+E16/(D16+C16)</f>
        <v>0.27378964941569284</v>
      </c>
      <c r="G16" s="80">
        <v>406</v>
      </c>
      <c r="H16" s="80">
        <v>435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29</v>
      </c>
      <c r="E17" s="75">
        <v>17</v>
      </c>
      <c r="F17" s="28">
        <f t="shared" ref="F17:F31" si="2">E17/(D17+C17)</f>
        <v>0.27419354838709675</v>
      </c>
      <c r="G17" s="80">
        <v>37</v>
      </c>
      <c r="H17" s="80">
        <v>45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7</v>
      </c>
      <c r="E18" s="75">
        <v>67</v>
      </c>
      <c r="F18" s="28">
        <f t="shared" si="2"/>
        <v>0.23674911660777384</v>
      </c>
      <c r="G18" s="80">
        <v>289</v>
      </c>
      <c r="H18" s="80">
        <v>216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35</v>
      </c>
      <c r="E19" s="75">
        <v>50</v>
      </c>
      <c r="F19" s="28">
        <f t="shared" si="2"/>
        <v>0.36231884057971014</v>
      </c>
      <c r="G19" s="80">
        <v>80</v>
      </c>
      <c r="H19" s="80">
        <v>88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14</v>
      </c>
      <c r="E20" s="75">
        <v>26</v>
      </c>
      <c r="F20" s="28">
        <f t="shared" si="2"/>
        <v>0.33766233766233766</v>
      </c>
      <c r="G20" s="80">
        <v>53</v>
      </c>
      <c r="H20" s="80">
        <v>51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174</v>
      </c>
      <c r="E21" s="75">
        <v>110</v>
      </c>
      <c r="F21" s="28">
        <f t="shared" si="2"/>
        <v>0.31339031339031337</v>
      </c>
      <c r="G21" s="80">
        <v>172</v>
      </c>
      <c r="H21" s="80">
        <v>241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41</v>
      </c>
      <c r="E22" s="75">
        <v>47</v>
      </c>
      <c r="F22" s="28">
        <f t="shared" si="2"/>
        <v>0.35338345864661652</v>
      </c>
      <c r="G22" s="80">
        <v>82</v>
      </c>
      <c r="H22" s="80">
        <v>86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23</v>
      </c>
      <c r="E23" s="75">
        <v>15</v>
      </c>
      <c r="F23" s="28">
        <f t="shared" si="2"/>
        <v>0.39473684210526316</v>
      </c>
      <c r="G23" s="80">
        <v>24</v>
      </c>
      <c r="H23" s="80">
        <v>23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6</v>
      </c>
      <c r="E24" s="75">
        <v>6</v>
      </c>
      <c r="F24" s="28">
        <f t="shared" si="2"/>
        <v>0.21428571428571427</v>
      </c>
      <c r="G24" s="80">
        <v>28</v>
      </c>
      <c r="H24" s="80">
        <v>22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31</v>
      </c>
      <c r="E25" s="75">
        <v>33</v>
      </c>
      <c r="F25" s="28">
        <f t="shared" si="2"/>
        <v>0.38823529411764707</v>
      </c>
      <c r="G25" s="80">
        <v>52</v>
      </c>
      <c r="H25" s="80">
        <v>52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118</v>
      </c>
      <c r="E26" s="75">
        <v>121</v>
      </c>
      <c r="F26" s="28">
        <f t="shared" si="2"/>
        <v>0.35380116959064328</v>
      </c>
      <c r="G26" s="80">
        <v>221</v>
      </c>
      <c r="H26" s="80">
        <v>221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13</v>
      </c>
      <c r="E27" s="75">
        <v>59</v>
      </c>
      <c r="F27" s="28">
        <f t="shared" si="2"/>
        <v>0.31216931216931215</v>
      </c>
      <c r="G27" s="80">
        <v>82</v>
      </c>
      <c r="H27" s="80">
        <v>130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22</v>
      </c>
      <c r="E28" s="75">
        <v>10</v>
      </c>
      <c r="F28" s="28">
        <f t="shared" si="2"/>
        <v>0.16129032258064516</v>
      </c>
      <c r="G28" s="80">
        <v>35</v>
      </c>
      <c r="H28" s="80">
        <v>52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22</v>
      </c>
      <c r="E29" s="75">
        <v>20</v>
      </c>
      <c r="F29" s="28">
        <f t="shared" si="2"/>
        <v>0.2247191011235955</v>
      </c>
      <c r="G29" s="80">
        <v>60</v>
      </c>
      <c r="H29" s="80">
        <v>69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6</v>
      </c>
      <c r="E30" s="75">
        <v>5</v>
      </c>
      <c r="F30" s="28">
        <f t="shared" si="2"/>
        <v>8.6206896551724144E-2</v>
      </c>
      <c r="G30" s="80">
        <v>39</v>
      </c>
      <c r="H30" s="80">
        <v>53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20</v>
      </c>
      <c r="E31" s="75">
        <v>25</v>
      </c>
      <c r="F31" s="28">
        <f t="shared" si="2"/>
        <v>0.4098360655737705</v>
      </c>
      <c r="G31" s="80">
        <v>33</v>
      </c>
      <c r="H31" s="80">
        <v>36</v>
      </c>
      <c r="I31" s="75">
        <v>0</v>
      </c>
    </row>
    <row r="32" spans="1:9" ht="28.5" customHeight="1">
      <c r="A32" s="207" t="s">
        <v>40</v>
      </c>
      <c r="B32" s="207"/>
      <c r="C32" s="77">
        <v>3202</v>
      </c>
      <c r="D32" s="78">
        <v>1078</v>
      </c>
      <c r="E32" s="78">
        <v>1091</v>
      </c>
      <c r="F32" s="35">
        <f>E32/(D32+C32)</f>
        <v>0.25490654205607477</v>
      </c>
      <c r="G32" s="81">
        <v>2968</v>
      </c>
      <c r="H32" s="78">
        <v>3189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19"/>
      <c r="K34" s="19"/>
    </row>
    <row r="35" spans="3:11">
      <c r="C35" s="214"/>
      <c r="D35" s="214"/>
      <c r="E35" s="214"/>
      <c r="F35" s="214"/>
      <c r="G35" s="214"/>
      <c r="H35" s="214"/>
      <c r="I35" s="214"/>
      <c r="J35" s="19"/>
      <c r="K35" s="19"/>
    </row>
    <row r="36" spans="3:11">
      <c r="C36" s="214"/>
      <c r="D36" s="214"/>
      <c r="E36" s="214"/>
      <c r="F36" s="214"/>
      <c r="G36" s="214"/>
      <c r="H36" s="214"/>
      <c r="I36" s="214"/>
      <c r="J36" s="19"/>
      <c r="K36" s="19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t="s">
        <v>58</v>
      </c>
    </row>
    <row r="7" spans="1:23" ht="15.75" customHeight="1">
      <c r="A7" s="276"/>
      <c r="B7" s="237"/>
      <c r="C7" s="230">
        <v>2023</v>
      </c>
      <c r="D7" s="246" t="s">
        <v>1</v>
      </c>
      <c r="E7" s="246">
        <v>2024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2023</v>
      </c>
      <c r="K7" s="246" t="s">
        <v>1</v>
      </c>
      <c r="L7" s="246">
        <v>2024</v>
      </c>
      <c r="M7" s="246" t="s">
        <v>1</v>
      </c>
      <c r="N7" s="261" t="s">
        <v>35</v>
      </c>
      <c r="O7" s="274"/>
      <c r="P7" s="262"/>
      <c r="Q7" s="246">
        <v>2023</v>
      </c>
      <c r="R7" s="246">
        <v>2024</v>
      </c>
      <c r="S7" s="227" t="s">
        <v>37</v>
      </c>
      <c r="T7" s="233" t="s">
        <v>1</v>
      </c>
      <c r="U7" s="256" t="s">
        <v>83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17" t="s">
        <v>30</v>
      </c>
      <c r="P9" s="17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9</v>
      </c>
      <c r="D11" s="15">
        <v>2.1176470588235293E-2</v>
      </c>
      <c r="E11" s="16">
        <v>5</v>
      </c>
      <c r="F11" s="15">
        <v>1.1990407673860911E-2</v>
      </c>
      <c r="G11" s="16">
        <v>0</v>
      </c>
      <c r="H11" s="16">
        <v>-4</v>
      </c>
      <c r="I11" s="98">
        <v>-0.44444444444444442</v>
      </c>
      <c r="J11" s="102">
        <v>13</v>
      </c>
      <c r="K11" s="13">
        <v>4.7393364928909956E-3</v>
      </c>
      <c r="L11" s="14">
        <v>10</v>
      </c>
      <c r="M11" s="13">
        <v>3.4141345168999661E-3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-3</v>
      </c>
      <c r="T11" s="103">
        <v>-0.23076923076923078</v>
      </c>
      <c r="U11" s="83">
        <v>15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8</v>
      </c>
      <c r="D12" s="15">
        <v>2.1621621621621623E-2</v>
      </c>
      <c r="E12" s="16">
        <v>4</v>
      </c>
      <c r="F12" s="15">
        <v>1.0810810810810811E-2</v>
      </c>
      <c r="G12" s="16">
        <v>0</v>
      </c>
      <c r="H12" s="16">
        <v>-4</v>
      </c>
      <c r="I12" s="98">
        <v>-0.5</v>
      </c>
      <c r="J12" s="102">
        <v>7</v>
      </c>
      <c r="K12" s="13">
        <v>4.1841004184100415E-3</v>
      </c>
      <c r="L12" s="14">
        <v>3</v>
      </c>
      <c r="M12" s="13">
        <v>1.7626321974148062E-3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-4</v>
      </c>
      <c r="T12" s="103">
        <v>-0.5714285714285714</v>
      </c>
      <c r="U12" s="83">
        <v>7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22</v>
      </c>
      <c r="D13" s="15">
        <v>2.1739130434782608E-2</v>
      </c>
      <c r="E13" s="16">
        <v>18</v>
      </c>
      <c r="F13" s="15">
        <v>1.5503875968992248E-2</v>
      </c>
      <c r="G13" s="16">
        <v>0</v>
      </c>
      <c r="H13" s="16">
        <v>-4</v>
      </c>
      <c r="I13" s="98">
        <v>-0.18181818181818182</v>
      </c>
      <c r="J13" s="102">
        <v>29</v>
      </c>
      <c r="K13" s="13">
        <v>3.721288335685872E-3</v>
      </c>
      <c r="L13" s="14">
        <v>25</v>
      </c>
      <c r="M13" s="13">
        <v>2.7995520716685329E-3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-4</v>
      </c>
      <c r="T13" s="103">
        <v>-0.13793103448275862</v>
      </c>
      <c r="U13" s="83">
        <v>43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5</v>
      </c>
      <c r="D14" s="15">
        <v>9.7087378640776691E-3</v>
      </c>
      <c r="E14" s="16">
        <v>7</v>
      </c>
      <c r="F14" s="15">
        <v>1.5086206896551725E-2</v>
      </c>
      <c r="G14" s="16">
        <v>0</v>
      </c>
      <c r="H14" s="16">
        <v>2</v>
      </c>
      <c r="I14" s="98">
        <v>0.4</v>
      </c>
      <c r="J14" s="102">
        <v>3</v>
      </c>
      <c r="K14" s="13">
        <v>1.0873504893077202E-3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-3</v>
      </c>
      <c r="T14" s="103">
        <v>-1</v>
      </c>
      <c r="U14" s="83">
        <v>7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10</v>
      </c>
      <c r="D15" s="15">
        <v>2.358490566037736E-2</v>
      </c>
      <c r="E15" s="16">
        <v>9</v>
      </c>
      <c r="F15" s="15">
        <v>1.8480492813141684E-2</v>
      </c>
      <c r="G15" s="16">
        <v>0</v>
      </c>
      <c r="H15" s="16">
        <v>-1</v>
      </c>
      <c r="I15" s="98">
        <v>-0.1</v>
      </c>
      <c r="J15" s="102">
        <v>11</v>
      </c>
      <c r="K15" s="13">
        <v>4.2421905129193986E-3</v>
      </c>
      <c r="L15" s="14">
        <v>18</v>
      </c>
      <c r="M15" s="13">
        <v>6.380716058135413E-3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7</v>
      </c>
      <c r="T15" s="103">
        <v>0.63636363636363635</v>
      </c>
      <c r="U15" s="83">
        <v>27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5</v>
      </c>
      <c r="D16" s="15">
        <v>1.1655011655011656E-2</v>
      </c>
      <c r="E16" s="16">
        <v>6</v>
      </c>
      <c r="F16" s="15">
        <v>1.3157894736842105E-2</v>
      </c>
      <c r="G16" s="16">
        <v>0</v>
      </c>
      <c r="H16" s="16">
        <v>1</v>
      </c>
      <c r="I16" s="98">
        <v>0.2</v>
      </c>
      <c r="J16" s="102">
        <v>13</v>
      </c>
      <c r="K16" s="13">
        <v>5.263157894736842E-3</v>
      </c>
      <c r="L16" s="14">
        <v>5</v>
      </c>
      <c r="M16" s="13">
        <v>1.7921146953405018E-3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2">
        <v>-8</v>
      </c>
      <c r="T16" s="103">
        <v>-0.61538461538461542</v>
      </c>
      <c r="U16" s="83">
        <v>11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12</v>
      </c>
      <c r="D17" s="15">
        <v>2.7027027027027029E-2</v>
      </c>
      <c r="E17" s="16">
        <v>2</v>
      </c>
      <c r="F17" s="15">
        <v>5.4794520547945206E-3</v>
      </c>
      <c r="G17" s="16">
        <v>0</v>
      </c>
      <c r="H17" s="16">
        <v>-10</v>
      </c>
      <c r="I17" s="98">
        <v>-0.83333333333333337</v>
      </c>
      <c r="J17" s="102">
        <v>9</v>
      </c>
      <c r="K17" s="13">
        <v>2.8328611898016999E-3</v>
      </c>
      <c r="L17" s="14">
        <v>10</v>
      </c>
      <c r="M17" s="13">
        <v>3.9745627980922096E-3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1</v>
      </c>
      <c r="T17" s="103">
        <v>0.1111111111111111</v>
      </c>
      <c r="U17" s="83">
        <v>12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7</v>
      </c>
      <c r="D18" s="15">
        <v>1.6317016317016316E-2</v>
      </c>
      <c r="E18" s="16">
        <v>12</v>
      </c>
      <c r="F18" s="15">
        <v>2.5369978858350951E-2</v>
      </c>
      <c r="G18" s="16">
        <v>0</v>
      </c>
      <c r="H18" s="16">
        <v>5</v>
      </c>
      <c r="I18" s="98">
        <v>0.7142857142857143</v>
      </c>
      <c r="J18" s="102">
        <v>5</v>
      </c>
      <c r="K18" s="13">
        <v>4.8123195380173241E-3</v>
      </c>
      <c r="L18" s="14">
        <v>3</v>
      </c>
      <c r="M18" s="13">
        <v>2.4449877750611247E-3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-2</v>
      </c>
      <c r="T18" s="103">
        <v>-0.4</v>
      </c>
      <c r="U18" s="83">
        <v>15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12</v>
      </c>
      <c r="D19" s="15">
        <v>6.0821084642676132E-3</v>
      </c>
      <c r="E19" s="16">
        <v>4</v>
      </c>
      <c r="F19" s="15">
        <v>2.1436227224008574E-3</v>
      </c>
      <c r="G19" s="16">
        <v>0</v>
      </c>
      <c r="H19" s="16">
        <v>-8</v>
      </c>
      <c r="I19" s="98">
        <v>-0.66666666666666663</v>
      </c>
      <c r="J19" s="102">
        <v>14</v>
      </c>
      <c r="K19" s="13">
        <v>1.4805414551607445E-3</v>
      </c>
      <c r="L19" s="14">
        <v>14</v>
      </c>
      <c r="M19" s="13">
        <v>1.2676566461427019E-3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0</v>
      </c>
      <c r="T19" s="103">
        <v>0</v>
      </c>
      <c r="U19" s="83">
        <v>18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11</v>
      </c>
      <c r="D20" s="15">
        <v>5.2631578947368418E-2</v>
      </c>
      <c r="E20" s="16">
        <v>2</v>
      </c>
      <c r="F20" s="15">
        <v>9.433962264150943E-3</v>
      </c>
      <c r="G20" s="16">
        <v>0</v>
      </c>
      <c r="H20" s="16">
        <v>-9</v>
      </c>
      <c r="I20" s="98">
        <v>-0.81818181818181823</v>
      </c>
      <c r="J20" s="102">
        <v>10</v>
      </c>
      <c r="K20" s="13">
        <v>4.608294930875576E-3</v>
      </c>
      <c r="L20" s="14">
        <v>11</v>
      </c>
      <c r="M20" s="13">
        <v>4.7210300429184546E-3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1</v>
      </c>
      <c r="T20" s="103">
        <v>0.1</v>
      </c>
      <c r="U20" s="83">
        <v>13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2</v>
      </c>
      <c r="K21" s="13">
        <v>1.7196904557179708E-3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-2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25</v>
      </c>
      <c r="D22" s="15">
        <v>3.4674063800277391E-2</v>
      </c>
      <c r="E22" s="16">
        <v>14</v>
      </c>
      <c r="F22" s="15">
        <v>1.8181818181818181E-2</v>
      </c>
      <c r="G22" s="16">
        <v>0</v>
      </c>
      <c r="H22" s="16">
        <v>-11</v>
      </c>
      <c r="I22" s="98">
        <v>-0.44</v>
      </c>
      <c r="J22" s="102">
        <v>8</v>
      </c>
      <c r="K22" s="13">
        <v>1.6899028305872412E-3</v>
      </c>
      <c r="L22" s="14">
        <v>13</v>
      </c>
      <c r="M22" s="13">
        <v>3.9453717754172985E-3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5</v>
      </c>
      <c r="T22" s="103">
        <v>0.625</v>
      </c>
      <c r="U22" s="83">
        <v>27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4</v>
      </c>
      <c r="D23" s="15">
        <v>1.1799410029498525E-2</v>
      </c>
      <c r="E23" s="16">
        <v>7</v>
      </c>
      <c r="F23" s="15">
        <v>2.1943573667711599E-2</v>
      </c>
      <c r="G23" s="16">
        <v>0</v>
      </c>
      <c r="H23" s="16">
        <v>3</v>
      </c>
      <c r="I23" s="98">
        <v>0.75</v>
      </c>
      <c r="J23" s="102">
        <v>3</v>
      </c>
      <c r="K23" s="13">
        <v>1.4044943820224719E-3</v>
      </c>
      <c r="L23" s="14">
        <v>4</v>
      </c>
      <c r="M23" s="13">
        <v>1.6319869441044472E-3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03">
        <v>0.33333333333333331</v>
      </c>
      <c r="U23" s="83">
        <v>11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7</v>
      </c>
      <c r="D24" s="15">
        <v>8.9974293059125968E-3</v>
      </c>
      <c r="E24" s="16">
        <v>13</v>
      </c>
      <c r="F24" s="15">
        <v>1.5330188679245283E-2</v>
      </c>
      <c r="G24" s="16">
        <v>0</v>
      </c>
      <c r="H24" s="16">
        <v>6</v>
      </c>
      <c r="I24" s="98">
        <v>0.8571428571428571</v>
      </c>
      <c r="J24" s="102">
        <v>22</v>
      </c>
      <c r="K24" s="13">
        <v>4.4381682469235425E-3</v>
      </c>
      <c r="L24" s="14">
        <v>13</v>
      </c>
      <c r="M24" s="13">
        <v>2.343186733958183E-3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-9</v>
      </c>
      <c r="T24" s="103">
        <v>-0.40909090909090912</v>
      </c>
      <c r="U24" s="83">
        <v>26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6</v>
      </c>
      <c r="D25" s="15">
        <v>1.3921113689095127E-2</v>
      </c>
      <c r="E25" s="16">
        <v>5</v>
      </c>
      <c r="F25" s="15">
        <v>1.1415525114155251E-2</v>
      </c>
      <c r="G25" s="16">
        <v>0</v>
      </c>
      <c r="H25" s="16">
        <v>-1</v>
      </c>
      <c r="I25" s="98">
        <v>-0.16666666666666666</v>
      </c>
      <c r="J25" s="102">
        <v>8</v>
      </c>
      <c r="K25" s="13">
        <v>2.5364616360177552E-3</v>
      </c>
      <c r="L25" s="14">
        <v>7</v>
      </c>
      <c r="M25" s="13">
        <v>1.8547959724430313E-3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</v>
      </c>
      <c r="T25" s="103">
        <v>-0.125</v>
      </c>
      <c r="U25" s="83">
        <v>12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2</v>
      </c>
      <c r="D26" s="15">
        <v>5.8139534883720929E-3</v>
      </c>
      <c r="E26" s="16">
        <v>4</v>
      </c>
      <c r="F26" s="15">
        <v>1.0443864229765013E-2</v>
      </c>
      <c r="G26" s="16">
        <v>0</v>
      </c>
      <c r="H26" s="16">
        <v>2</v>
      </c>
      <c r="I26" s="98">
        <v>1</v>
      </c>
      <c r="J26" s="102">
        <v>13</v>
      </c>
      <c r="K26" s="13">
        <v>6.8385060494476589E-3</v>
      </c>
      <c r="L26" s="14">
        <v>6</v>
      </c>
      <c r="M26" s="13">
        <v>2.8261893546867641E-3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-7</v>
      </c>
      <c r="T26" s="103">
        <v>-0.53846153846153844</v>
      </c>
      <c r="U26" s="83">
        <v>10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12</v>
      </c>
      <c r="D27" s="15">
        <v>2.8368794326241134E-2</v>
      </c>
      <c r="E27" s="16">
        <v>14</v>
      </c>
      <c r="F27" s="15">
        <v>2.75049115913556E-2</v>
      </c>
      <c r="G27" s="16">
        <v>0</v>
      </c>
      <c r="H27" s="16">
        <v>2</v>
      </c>
      <c r="I27" s="98">
        <v>0.16666666666666666</v>
      </c>
      <c r="J27" s="102">
        <v>7</v>
      </c>
      <c r="K27" s="13">
        <v>5.2671181339352894E-3</v>
      </c>
      <c r="L27" s="14">
        <v>1</v>
      </c>
      <c r="M27" s="13">
        <v>6.3938618925831207E-4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-6</v>
      </c>
      <c r="T27" s="103">
        <v>-0.8571428571428571</v>
      </c>
      <c r="U27" s="83">
        <v>15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5</v>
      </c>
      <c r="D28" s="15">
        <v>1.9305019305019305E-2</v>
      </c>
      <c r="E28" s="16">
        <v>6</v>
      </c>
      <c r="F28" s="15">
        <v>2.197802197802198E-2</v>
      </c>
      <c r="G28" s="16">
        <v>0</v>
      </c>
      <c r="H28" s="16">
        <v>1</v>
      </c>
      <c r="I28" s="98">
        <v>0.2</v>
      </c>
      <c r="J28" s="102">
        <v>7</v>
      </c>
      <c r="K28" s="13">
        <v>6.5975494816211122E-3</v>
      </c>
      <c r="L28" s="14">
        <v>6</v>
      </c>
      <c r="M28" s="13">
        <v>4.4215180545320561E-3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-1</v>
      </c>
      <c r="T28" s="103">
        <v>-0.14285714285714285</v>
      </c>
      <c r="U28" s="83">
        <v>12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7</v>
      </c>
      <c r="D29" s="15">
        <v>9.2838196286472146E-3</v>
      </c>
      <c r="E29" s="16">
        <v>15</v>
      </c>
      <c r="F29" s="15">
        <v>1.6357688113413305E-2</v>
      </c>
      <c r="G29" s="16">
        <v>0</v>
      </c>
      <c r="H29" s="16">
        <v>8</v>
      </c>
      <c r="I29" s="98">
        <v>1.1428571428571428</v>
      </c>
      <c r="J29" s="102">
        <v>7</v>
      </c>
      <c r="K29" s="13">
        <v>1.2690355329949238E-3</v>
      </c>
      <c r="L29" s="14">
        <v>12</v>
      </c>
      <c r="M29" s="13">
        <v>2.1186440677966102E-3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5</v>
      </c>
      <c r="T29" s="103">
        <v>0.7142857142857143</v>
      </c>
      <c r="U29" s="83">
        <v>27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4.9504950495049506E-3</v>
      </c>
      <c r="E30" s="16">
        <v>2</v>
      </c>
      <c r="F30" s="15">
        <v>9.9009900990099011E-3</v>
      </c>
      <c r="G30" s="16">
        <v>0</v>
      </c>
      <c r="H30" s="16">
        <v>1</v>
      </c>
      <c r="I30" s="98">
        <v>1</v>
      </c>
      <c r="J30" s="102">
        <v>0</v>
      </c>
      <c r="K30" s="13">
        <v>0</v>
      </c>
      <c r="L30" s="14">
        <v>1</v>
      </c>
      <c r="M30" s="13">
        <v>1.2091898428053204E-3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1</v>
      </c>
      <c r="T30" s="103" t="e">
        <v>#DIV/0!</v>
      </c>
      <c r="U30" s="83">
        <v>3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10</v>
      </c>
      <c r="D31" s="15">
        <v>2.247191011235955E-2</v>
      </c>
      <c r="E31" s="16">
        <v>9</v>
      </c>
      <c r="F31" s="15">
        <v>1.8749999999999999E-2</v>
      </c>
      <c r="G31" s="16">
        <v>0</v>
      </c>
      <c r="H31" s="16">
        <v>-1</v>
      </c>
      <c r="I31" s="98">
        <v>-0.1</v>
      </c>
      <c r="J31" s="102">
        <v>4</v>
      </c>
      <c r="K31" s="13">
        <v>2.1929824561403508E-3</v>
      </c>
      <c r="L31" s="14">
        <v>15</v>
      </c>
      <c r="M31" s="13">
        <v>8.2012028430836527E-3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11</v>
      </c>
      <c r="T31" s="103">
        <v>2.75</v>
      </c>
      <c r="U31" s="83">
        <v>24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12</v>
      </c>
      <c r="D32" s="15">
        <v>3.4582132564841501E-2</v>
      </c>
      <c r="E32" s="16">
        <v>6</v>
      </c>
      <c r="F32" s="15">
        <v>1.6304347826086956E-2</v>
      </c>
      <c r="G32" s="16">
        <v>0</v>
      </c>
      <c r="H32" s="16">
        <v>-6</v>
      </c>
      <c r="I32" s="98">
        <v>-0.5</v>
      </c>
      <c r="J32" s="102">
        <v>20</v>
      </c>
      <c r="K32" s="13">
        <v>8.1900081900081901E-3</v>
      </c>
      <c r="L32" s="14">
        <v>24</v>
      </c>
      <c r="M32" s="13">
        <v>8.6799276672694398E-3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4</v>
      </c>
      <c r="T32" s="103">
        <v>0.2</v>
      </c>
      <c r="U32" s="83">
        <v>30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3</v>
      </c>
      <c r="D33" s="15">
        <v>9.4637223974763408E-3</v>
      </c>
      <c r="E33" s="16">
        <v>8</v>
      </c>
      <c r="F33" s="15">
        <v>2.3460410557184751E-2</v>
      </c>
      <c r="G33" s="16">
        <v>0</v>
      </c>
      <c r="H33" s="16">
        <v>5</v>
      </c>
      <c r="I33" s="98">
        <v>1.6666666666666667</v>
      </c>
      <c r="J33" s="102">
        <v>3</v>
      </c>
      <c r="K33" s="13">
        <v>2.8901734104046241E-3</v>
      </c>
      <c r="L33" s="14">
        <v>3</v>
      </c>
      <c r="M33" s="13">
        <v>2.6905829596412557E-3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03">
        <v>0</v>
      </c>
      <c r="U33" s="83">
        <v>11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8</v>
      </c>
      <c r="D34" s="87">
        <v>2.4922118380062305E-2</v>
      </c>
      <c r="E34" s="85">
        <v>14</v>
      </c>
      <c r="F34" s="87">
        <v>4.142011834319527E-2</v>
      </c>
      <c r="G34" s="85">
        <v>1</v>
      </c>
      <c r="H34" s="85">
        <v>6</v>
      </c>
      <c r="I34" s="100">
        <v>0.75</v>
      </c>
      <c r="J34" s="104">
        <v>13</v>
      </c>
      <c r="K34" s="92">
        <v>7.3821692220329355E-3</v>
      </c>
      <c r="L34" s="90">
        <v>23</v>
      </c>
      <c r="M34" s="92">
        <v>1.1036468330134356E-2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10</v>
      </c>
      <c r="T34" s="105">
        <v>0.76923076923076927</v>
      </c>
      <c r="U34" s="84">
        <v>37</v>
      </c>
      <c r="V34" s="82">
        <v>1</v>
      </c>
    </row>
    <row r="35" spans="1:22" ht="20.25" thickBot="1">
      <c r="A35" s="263" t="s">
        <v>40</v>
      </c>
      <c r="B35" s="264"/>
      <c r="C35" s="86">
        <v>204</v>
      </c>
      <c r="D35" s="88">
        <v>1.7001416784732062E-2</v>
      </c>
      <c r="E35" s="86">
        <v>186</v>
      </c>
      <c r="F35" s="88">
        <v>1.4849113843206131E-2</v>
      </c>
      <c r="G35" s="86">
        <v>1</v>
      </c>
      <c r="H35" s="86">
        <v>-18</v>
      </c>
      <c r="I35" s="89">
        <v>-8.8235294117647065E-2</v>
      </c>
      <c r="J35" s="91">
        <v>231</v>
      </c>
      <c r="K35" s="93">
        <v>3.5216635667896456E-3</v>
      </c>
      <c r="L35" s="91">
        <v>227</v>
      </c>
      <c r="M35" s="93">
        <v>3.2509846043680631E-3</v>
      </c>
      <c r="N35" s="91">
        <v>0</v>
      </c>
      <c r="O35" s="91">
        <v>1</v>
      </c>
      <c r="P35" s="91">
        <v>0</v>
      </c>
      <c r="Q35" s="91">
        <v>0</v>
      </c>
      <c r="R35" s="91">
        <v>1</v>
      </c>
      <c r="S35" s="91">
        <v>-4</v>
      </c>
      <c r="T35" s="93">
        <v>-1.7316017316017316E-2</v>
      </c>
      <c r="U35" s="101">
        <v>413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7" t="s">
        <v>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1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8">
        <v>2023</v>
      </c>
      <c r="D3" s="119" t="s">
        <v>1</v>
      </c>
      <c r="E3" s="120">
        <v>2024</v>
      </c>
      <c r="F3" s="121" t="s">
        <v>1</v>
      </c>
      <c r="G3" s="122" t="s">
        <v>37</v>
      </c>
      <c r="H3" s="123" t="s">
        <v>1</v>
      </c>
      <c r="I3" s="124">
        <v>2023</v>
      </c>
      <c r="J3" s="119" t="s">
        <v>1</v>
      </c>
      <c r="K3" s="120">
        <v>2024</v>
      </c>
      <c r="L3" s="121" t="s">
        <v>1</v>
      </c>
      <c r="M3" s="122" t="s">
        <v>37</v>
      </c>
      <c r="N3" s="125" t="s">
        <v>1</v>
      </c>
      <c r="O3" s="124">
        <v>2023</v>
      </c>
      <c r="P3" s="126">
        <v>2024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27">
        <v>1</v>
      </c>
      <c r="B4" s="128" t="s">
        <v>20</v>
      </c>
      <c r="C4" s="158">
        <v>16</v>
      </c>
      <c r="D4" s="145">
        <v>5.0922978994271161E-3</v>
      </c>
      <c r="E4" s="144">
        <v>23</v>
      </c>
      <c r="F4" s="145">
        <f>E4/Q4</f>
        <v>6.9465418302627601E-3</v>
      </c>
      <c r="G4" s="146">
        <f>E4-C4</f>
        <v>7</v>
      </c>
      <c r="H4" s="147">
        <f>G4/C4</f>
        <v>0.4375</v>
      </c>
      <c r="I4" s="158">
        <v>14</v>
      </c>
      <c r="J4" s="145">
        <v>4.4557606619987271E-3</v>
      </c>
      <c r="K4" s="146">
        <v>17</v>
      </c>
      <c r="L4" s="145">
        <f>K4/Q4</f>
        <v>5.1344004832376928E-3</v>
      </c>
      <c r="M4" s="146">
        <f>K4-I4</f>
        <v>3</v>
      </c>
      <c r="N4" s="148">
        <f>M4/I4</f>
        <v>0.21428571428571427</v>
      </c>
      <c r="O4" s="158">
        <v>2</v>
      </c>
      <c r="P4" s="108">
        <v>1</v>
      </c>
      <c r="Q4" s="138">
        <f>[1]Громад_Виправ!C8+[1]Громад_Виправ!M8+[1]Звільн_з_випр_УДЗ_і_Розш!C9+[1]Позб_права!C8+'[1]Пробаційний нагляд'!C9</f>
        <v>3311</v>
      </c>
      <c r="R4" s="164"/>
      <c r="S4" s="129"/>
      <c r="T4" s="130"/>
    </row>
    <row r="5" spans="1:25" s="18" customFormat="1" ht="21" customHeight="1">
      <c r="A5" s="127">
        <v>2</v>
      </c>
      <c r="B5" s="128" t="s">
        <v>2</v>
      </c>
      <c r="C5" s="158">
        <v>14</v>
      </c>
      <c r="D5" s="145">
        <v>6.958250497017893E-3</v>
      </c>
      <c r="E5" s="144">
        <v>19</v>
      </c>
      <c r="F5" s="145">
        <f t="shared" ref="F5:F28" si="0">E5/Q5</f>
        <v>9.3873517786561261E-3</v>
      </c>
      <c r="G5" s="146">
        <f t="shared" ref="G5:G28" si="1">E5-C5</f>
        <v>5</v>
      </c>
      <c r="H5" s="147">
        <f t="shared" ref="H5:H27" si="2">G5/C5</f>
        <v>0.35714285714285715</v>
      </c>
      <c r="I5" s="158">
        <v>12</v>
      </c>
      <c r="J5" s="145">
        <v>5.9642147117296221E-3</v>
      </c>
      <c r="K5" s="146">
        <v>16</v>
      </c>
      <c r="L5" s="145">
        <f t="shared" ref="L5:L28" si="3">K5/Q5</f>
        <v>7.9051383399209481E-3</v>
      </c>
      <c r="M5" s="146">
        <f t="shared" ref="M5:M28" si="4">K5-I5</f>
        <v>4</v>
      </c>
      <c r="N5" s="148">
        <f t="shared" ref="N5:N27" si="5">M5/I5</f>
        <v>0.33333333333333331</v>
      </c>
      <c r="O5" s="158">
        <v>0</v>
      </c>
      <c r="P5" s="108">
        <v>0</v>
      </c>
      <c r="Q5" s="138">
        <f>[1]Громад_Виправ!C9+[1]Громад_Виправ!M9+[1]Звільн_з_випр_УДЗ_і_Розш!C10+[1]Позб_права!C9+'[1]Пробаційний нагляд'!C10</f>
        <v>2024</v>
      </c>
      <c r="R5" s="164"/>
      <c r="S5" s="129"/>
      <c r="T5" s="130"/>
    </row>
    <row r="6" spans="1:25" s="18" customFormat="1" ht="21" customHeight="1">
      <c r="A6" s="127">
        <v>3</v>
      </c>
      <c r="B6" s="128" t="s">
        <v>3</v>
      </c>
      <c r="C6" s="158">
        <v>91</v>
      </c>
      <c r="D6" s="145">
        <v>1.0583856710862991E-2</v>
      </c>
      <c r="E6" s="144">
        <v>90</v>
      </c>
      <c r="F6" s="145">
        <f t="shared" si="0"/>
        <v>9.1883614088820835E-3</v>
      </c>
      <c r="G6" s="146">
        <f t="shared" si="1"/>
        <v>-1</v>
      </c>
      <c r="H6" s="147">
        <f t="shared" si="2"/>
        <v>-1.098901098901099E-2</v>
      </c>
      <c r="I6" s="158">
        <v>67</v>
      </c>
      <c r="J6" s="145">
        <v>7.7925098860200043E-3</v>
      </c>
      <c r="K6" s="146">
        <v>65</v>
      </c>
      <c r="L6" s="145">
        <f t="shared" si="3"/>
        <v>6.636038795303726E-3</v>
      </c>
      <c r="M6" s="146">
        <f t="shared" si="4"/>
        <v>-2</v>
      </c>
      <c r="N6" s="148">
        <f t="shared" si="5"/>
        <v>-2.9850746268656716E-2</v>
      </c>
      <c r="O6" s="158">
        <v>0</v>
      </c>
      <c r="P6" s="108">
        <v>1</v>
      </c>
      <c r="Q6" s="138">
        <f>[1]Громад_Виправ!C10+[1]Громад_Виправ!M10+[1]Звільн_з_випр_УДЗ_і_Розш!C11+[1]Позб_права!C10+'[1]Пробаційний нагляд'!C11</f>
        <v>9795</v>
      </c>
      <c r="R6" s="164"/>
      <c r="S6" s="129"/>
      <c r="T6" s="130"/>
    </row>
    <row r="7" spans="1:25" s="18" customFormat="1" ht="21" customHeight="1">
      <c r="A7" s="127">
        <v>4</v>
      </c>
      <c r="B7" s="128" t="s">
        <v>21</v>
      </c>
      <c r="C7" s="158">
        <v>14</v>
      </c>
      <c r="D7" s="145">
        <v>4.4388078630310714E-3</v>
      </c>
      <c r="E7" s="144">
        <v>17</v>
      </c>
      <c r="F7" s="145">
        <f t="shared" si="0"/>
        <v>6.5059318790662074E-3</v>
      </c>
      <c r="G7" s="146">
        <f t="shared" si="1"/>
        <v>3</v>
      </c>
      <c r="H7" s="147">
        <f t="shared" si="2"/>
        <v>0.21428571428571427</v>
      </c>
      <c r="I7" s="158">
        <v>13</v>
      </c>
      <c r="J7" s="145">
        <v>4.1217501585288519E-3</v>
      </c>
      <c r="K7" s="146">
        <v>11</v>
      </c>
      <c r="L7" s="145">
        <f t="shared" si="3"/>
        <v>4.2097206276310757E-3</v>
      </c>
      <c r="M7" s="146">
        <f t="shared" si="4"/>
        <v>-2</v>
      </c>
      <c r="N7" s="148">
        <f t="shared" si="5"/>
        <v>-0.15384615384615385</v>
      </c>
      <c r="O7" s="158">
        <v>0</v>
      </c>
      <c r="P7" s="108">
        <v>0</v>
      </c>
      <c r="Q7" s="138">
        <f>[1]Громад_Виправ!C11+[1]Громад_Виправ!M11+[1]Звільн_з_випр_УДЗ_і_Розш!C12+[1]Позб_права!C11+'[1]Пробаційний нагляд'!C12</f>
        <v>2613</v>
      </c>
      <c r="R7" s="164"/>
      <c r="S7" s="129"/>
      <c r="T7" s="131"/>
    </row>
    <row r="8" spans="1:25" s="18" customFormat="1" ht="21" customHeight="1">
      <c r="A8" s="127">
        <v>5</v>
      </c>
      <c r="B8" s="128" t="s">
        <v>4</v>
      </c>
      <c r="C8" s="158">
        <v>21</v>
      </c>
      <c r="D8" s="145">
        <v>7.1623465211459753E-3</v>
      </c>
      <c r="E8" s="144">
        <v>24</v>
      </c>
      <c r="F8" s="145">
        <f t="shared" si="0"/>
        <v>7.4557315936626279E-3</v>
      </c>
      <c r="G8" s="146">
        <f t="shared" si="1"/>
        <v>3</v>
      </c>
      <c r="H8" s="147">
        <f t="shared" si="2"/>
        <v>0.14285714285714285</v>
      </c>
      <c r="I8" s="158">
        <v>19</v>
      </c>
      <c r="J8" s="145">
        <v>6.4802182810368347E-3</v>
      </c>
      <c r="K8" s="146">
        <v>19</v>
      </c>
      <c r="L8" s="145">
        <f t="shared" si="3"/>
        <v>5.9024541783162469E-3</v>
      </c>
      <c r="M8" s="146">
        <f t="shared" si="4"/>
        <v>0</v>
      </c>
      <c r="N8" s="148">
        <f t="shared" si="5"/>
        <v>0</v>
      </c>
      <c r="O8" s="158">
        <v>1</v>
      </c>
      <c r="P8" s="108">
        <v>1</v>
      </c>
      <c r="Q8" s="138">
        <f>[1]Громад_Виправ!C12+[1]Громад_Виправ!M12+[1]Звільн_з_випр_УДЗ_і_Розш!C13+[1]Позб_права!C12+'[1]Пробаційний нагляд'!C13</f>
        <v>3219</v>
      </c>
      <c r="R8" s="164"/>
      <c r="S8" s="129"/>
      <c r="T8" s="130"/>
    </row>
    <row r="9" spans="1:25" s="18" customFormat="1" ht="21" customHeight="1">
      <c r="A9" s="127">
        <v>6</v>
      </c>
      <c r="B9" s="128" t="s">
        <v>5</v>
      </c>
      <c r="C9" s="158">
        <v>13</v>
      </c>
      <c r="D9" s="145">
        <v>4.7376093294460644E-3</v>
      </c>
      <c r="E9" s="144">
        <v>18</v>
      </c>
      <c r="F9" s="145">
        <f t="shared" si="0"/>
        <v>6.114130434782609E-3</v>
      </c>
      <c r="G9" s="146">
        <f t="shared" si="1"/>
        <v>5</v>
      </c>
      <c r="H9" s="147">
        <f t="shared" si="2"/>
        <v>0.38461538461538464</v>
      </c>
      <c r="I9" s="158">
        <v>12</v>
      </c>
      <c r="J9" s="145">
        <v>4.3731778425655978E-3</v>
      </c>
      <c r="K9" s="146">
        <v>13</v>
      </c>
      <c r="L9" s="145">
        <f t="shared" si="3"/>
        <v>4.4157608695652171E-3</v>
      </c>
      <c r="M9" s="146">
        <f t="shared" si="4"/>
        <v>1</v>
      </c>
      <c r="N9" s="148">
        <f t="shared" si="5"/>
        <v>8.3333333333333329E-2</v>
      </c>
      <c r="O9" s="158">
        <v>0</v>
      </c>
      <c r="P9" s="139">
        <v>0</v>
      </c>
      <c r="Q9" s="138">
        <f>[1]Громад_Виправ!C13+[1]Громад_Виправ!M13+[1]Звільн_з_випр_УДЗ_і_Розш!C14+[1]Позб_права!C13+'[1]Пробаційний нагляд'!C14</f>
        <v>2944</v>
      </c>
      <c r="R9" s="164"/>
      <c r="S9" s="129"/>
      <c r="T9" s="130"/>
    </row>
    <row r="10" spans="1:25" s="18" customFormat="1" ht="21" customHeight="1">
      <c r="A10" s="127">
        <v>7</v>
      </c>
      <c r="B10" s="128" t="s">
        <v>6</v>
      </c>
      <c r="C10" s="158">
        <v>18</v>
      </c>
      <c r="D10" s="145">
        <v>5.0448430493273541E-3</v>
      </c>
      <c r="E10" s="144">
        <v>26</v>
      </c>
      <c r="F10" s="145">
        <f t="shared" si="0"/>
        <v>9.1807909604519778E-3</v>
      </c>
      <c r="G10" s="146">
        <f t="shared" si="1"/>
        <v>8</v>
      </c>
      <c r="H10" s="147">
        <f t="shared" si="2"/>
        <v>0.44444444444444442</v>
      </c>
      <c r="I10" s="158">
        <v>16</v>
      </c>
      <c r="J10" s="145">
        <v>4.4843049327354259E-3</v>
      </c>
      <c r="K10" s="146">
        <v>22</v>
      </c>
      <c r="L10" s="145">
        <f t="shared" si="3"/>
        <v>7.7683615819209044E-3</v>
      </c>
      <c r="M10" s="146">
        <f t="shared" si="4"/>
        <v>6</v>
      </c>
      <c r="N10" s="148">
        <f t="shared" si="5"/>
        <v>0.375</v>
      </c>
      <c r="O10" s="158">
        <v>0</v>
      </c>
      <c r="P10" s="108">
        <v>0</v>
      </c>
      <c r="Q10" s="138">
        <f>[1]Громад_Виправ!C14+[1]Громад_Виправ!M14+[1]Звільн_з_випр_УДЗ_і_Розш!C15+[1]Позб_права!C14+'[1]Пробаційний нагляд'!C15</f>
        <v>2832</v>
      </c>
      <c r="R10" s="164"/>
      <c r="S10" s="129"/>
      <c r="T10" s="130"/>
      <c r="X10" s="18" t="s">
        <v>60</v>
      </c>
    </row>
    <row r="11" spans="1:25" s="18" customFormat="1" ht="21" customHeight="1">
      <c r="A11" s="127">
        <v>8</v>
      </c>
      <c r="B11" s="128" t="s">
        <v>22</v>
      </c>
      <c r="C11" s="158">
        <v>22</v>
      </c>
      <c r="D11" s="145">
        <v>1.556970983722576E-2</v>
      </c>
      <c r="E11" s="144">
        <v>38</v>
      </c>
      <c r="F11" s="145">
        <f t="shared" si="0"/>
        <v>2.3128423615337797E-2</v>
      </c>
      <c r="G11" s="146">
        <f t="shared" si="1"/>
        <v>16</v>
      </c>
      <c r="H11" s="147">
        <f t="shared" si="2"/>
        <v>0.72727272727272729</v>
      </c>
      <c r="I11" s="158">
        <v>15</v>
      </c>
      <c r="J11" s="145">
        <v>1.0615711252653927E-2</v>
      </c>
      <c r="K11" s="146">
        <v>22</v>
      </c>
      <c r="L11" s="145">
        <f t="shared" si="3"/>
        <v>1.3390139987827145E-2</v>
      </c>
      <c r="M11" s="146">
        <f t="shared" si="4"/>
        <v>7</v>
      </c>
      <c r="N11" s="148">
        <f t="shared" si="5"/>
        <v>0.46666666666666667</v>
      </c>
      <c r="O11" s="158">
        <v>0</v>
      </c>
      <c r="P11" s="108">
        <v>0</v>
      </c>
      <c r="Q11" s="138">
        <f>[1]Громад_Виправ!C15+[1]Громад_Виправ!M15+[1]Звільн_з_випр_УДЗ_і_Розш!C16+[1]Позб_права!C15+'[1]Пробаційний нагляд'!C16</f>
        <v>1643</v>
      </c>
      <c r="R11" s="164"/>
      <c r="S11" s="129"/>
      <c r="T11" s="130"/>
    </row>
    <row r="12" spans="1:25" s="18" customFormat="1" ht="21" customHeight="1">
      <c r="A12" s="127">
        <v>9</v>
      </c>
      <c r="B12" s="128" t="s">
        <v>66</v>
      </c>
      <c r="C12" s="159">
        <v>49</v>
      </c>
      <c r="D12" s="145">
        <v>4.3513009501820439E-3</v>
      </c>
      <c r="E12" s="144">
        <v>55</v>
      </c>
      <c r="F12" s="145">
        <f t="shared" si="0"/>
        <v>4.3327556325823222E-3</v>
      </c>
      <c r="G12" s="146">
        <f t="shared" si="1"/>
        <v>6</v>
      </c>
      <c r="H12" s="147">
        <f t="shared" si="2"/>
        <v>0.12244897959183673</v>
      </c>
      <c r="I12" s="159">
        <v>42</v>
      </c>
      <c r="J12" s="145">
        <v>3.7296865287274666E-3</v>
      </c>
      <c r="K12" s="146">
        <v>39</v>
      </c>
      <c r="L12" s="145">
        <f t="shared" si="3"/>
        <v>3.0723176303765558E-3</v>
      </c>
      <c r="M12" s="146">
        <f t="shared" si="4"/>
        <v>-3</v>
      </c>
      <c r="N12" s="148">
        <f t="shared" si="5"/>
        <v>-7.1428571428571425E-2</v>
      </c>
      <c r="O12" s="159">
        <v>0</v>
      </c>
      <c r="P12" s="108">
        <v>0</v>
      </c>
      <c r="Q12" s="138">
        <f>[1]Громад_Виправ!C16+[1]Громад_Виправ!M16+[1]Звільн_з_випр_УДЗ_і_Розш!C17+[1]Позб_права!C16+'[1]Пробаційний нагляд'!C17</f>
        <v>12694</v>
      </c>
      <c r="R12" s="164"/>
      <c r="S12" s="129"/>
      <c r="T12" s="130"/>
    </row>
    <row r="13" spans="1:25" s="18" customFormat="1" ht="21" customHeight="1">
      <c r="A13" s="127">
        <v>10</v>
      </c>
      <c r="B13" s="128" t="s">
        <v>7</v>
      </c>
      <c r="C13" s="158">
        <v>28</v>
      </c>
      <c r="D13" s="145">
        <v>1.2095032397408207E-2</v>
      </c>
      <c r="E13" s="144">
        <v>17</v>
      </c>
      <c r="F13" s="145">
        <f t="shared" si="0"/>
        <v>6.8520757758968156E-3</v>
      </c>
      <c r="G13" s="146">
        <f t="shared" si="1"/>
        <v>-11</v>
      </c>
      <c r="H13" s="147">
        <f t="shared" si="2"/>
        <v>-0.39285714285714285</v>
      </c>
      <c r="I13" s="158">
        <v>26</v>
      </c>
      <c r="J13" s="145">
        <v>1.123110151187905E-2</v>
      </c>
      <c r="K13" s="146">
        <v>17</v>
      </c>
      <c r="L13" s="145">
        <f t="shared" si="3"/>
        <v>6.8520757758968156E-3</v>
      </c>
      <c r="M13" s="146">
        <f t="shared" si="4"/>
        <v>-9</v>
      </c>
      <c r="N13" s="148">
        <f t="shared" si="5"/>
        <v>-0.34615384615384615</v>
      </c>
      <c r="O13" s="158">
        <v>0</v>
      </c>
      <c r="P13" s="108">
        <v>0</v>
      </c>
      <c r="Q13" s="138">
        <f>[1]Громад_Виправ!C17+[1]Громад_Виправ!M17+[1]Звільн_з_випр_УДЗ_і_Розш!C18+[1]Позб_права!C17+'[1]Пробаційний нагляд'!C18</f>
        <v>2481</v>
      </c>
      <c r="R13" s="164"/>
      <c r="S13" s="129"/>
      <c r="T13" s="130"/>
    </row>
    <row r="14" spans="1:25" s="18" customFormat="1" ht="21" customHeight="1">
      <c r="A14" s="127">
        <v>11</v>
      </c>
      <c r="B14" s="128" t="s">
        <v>23</v>
      </c>
      <c r="C14" s="158">
        <v>0</v>
      </c>
      <c r="D14" s="145">
        <v>0</v>
      </c>
      <c r="E14" s="144">
        <v>1</v>
      </c>
      <c r="F14" s="145">
        <f t="shared" si="0"/>
        <v>1.7452006980802793E-3</v>
      </c>
      <c r="G14" s="146">
        <f t="shared" si="1"/>
        <v>1</v>
      </c>
      <c r="H14" s="147" t="e">
        <f t="shared" si="2"/>
        <v>#DIV/0!</v>
      </c>
      <c r="I14" s="158">
        <v>0</v>
      </c>
      <c r="J14" s="145">
        <v>0</v>
      </c>
      <c r="K14" s="146">
        <v>1</v>
      </c>
      <c r="L14" s="145">
        <f t="shared" si="3"/>
        <v>1.7452006980802793E-3</v>
      </c>
      <c r="M14" s="146">
        <f t="shared" si="4"/>
        <v>1</v>
      </c>
      <c r="N14" s="148" t="e">
        <f t="shared" si="5"/>
        <v>#DIV/0!</v>
      </c>
      <c r="O14" s="158">
        <v>0</v>
      </c>
      <c r="P14" s="108">
        <v>0</v>
      </c>
      <c r="Q14" s="138">
        <f>[1]Громад_Виправ!C18+[1]Громад_Виправ!M18+[1]Звільн_з_випр_УДЗ_і_Розш!C19+[1]Позб_права!C18+'[1]Пробаційний нагляд'!C19</f>
        <v>573</v>
      </c>
      <c r="R14" s="164"/>
      <c r="S14" s="129"/>
      <c r="T14" s="131"/>
    </row>
    <row r="15" spans="1:25" s="18" customFormat="1" ht="21" customHeight="1">
      <c r="A15" s="127">
        <v>12</v>
      </c>
      <c r="B15" s="128" t="s">
        <v>8</v>
      </c>
      <c r="C15" s="158">
        <v>42</v>
      </c>
      <c r="D15" s="145">
        <v>1.215629522431259E-2</v>
      </c>
      <c r="E15" s="144">
        <v>30</v>
      </c>
      <c r="F15" s="145">
        <f t="shared" si="0"/>
        <v>7.6316458916306281E-3</v>
      </c>
      <c r="G15" s="146">
        <f t="shared" si="1"/>
        <v>-12</v>
      </c>
      <c r="H15" s="147">
        <f t="shared" si="2"/>
        <v>-0.2857142857142857</v>
      </c>
      <c r="I15" s="158">
        <v>29</v>
      </c>
      <c r="J15" s="145">
        <v>8.3936324167872643E-3</v>
      </c>
      <c r="K15" s="146">
        <v>20</v>
      </c>
      <c r="L15" s="145">
        <f t="shared" si="3"/>
        <v>5.0877639277537526E-3</v>
      </c>
      <c r="M15" s="146">
        <f t="shared" si="4"/>
        <v>-9</v>
      </c>
      <c r="N15" s="148">
        <f t="shared" si="5"/>
        <v>-0.31034482758620691</v>
      </c>
      <c r="O15" s="158">
        <v>0</v>
      </c>
      <c r="P15" s="108">
        <v>0</v>
      </c>
      <c r="Q15" s="138">
        <f>[1]Громад_Виправ!C19+[1]Громад_Виправ!M19+[1]Звільн_з_випр_УДЗ_і_Розш!C20+[1]Позб_права!C19+'[1]Пробаційний нагляд'!C20</f>
        <v>3931</v>
      </c>
      <c r="R15" s="164"/>
      <c r="S15" s="129"/>
      <c r="T15" s="130"/>
    </row>
    <row r="16" spans="1:25" s="18" customFormat="1" ht="21" customHeight="1">
      <c r="A16" s="127">
        <v>13</v>
      </c>
      <c r="B16" s="128" t="s">
        <v>9</v>
      </c>
      <c r="C16" s="158">
        <v>16</v>
      </c>
      <c r="D16" s="145">
        <v>6.5654493229380384E-3</v>
      </c>
      <c r="E16" s="144">
        <v>15</v>
      </c>
      <c r="F16" s="145">
        <f t="shared" si="0"/>
        <v>5.5228276877761417E-3</v>
      </c>
      <c r="G16" s="146">
        <f t="shared" si="1"/>
        <v>-1</v>
      </c>
      <c r="H16" s="147">
        <f t="shared" si="2"/>
        <v>-6.25E-2</v>
      </c>
      <c r="I16" s="158">
        <v>12</v>
      </c>
      <c r="J16" s="145">
        <v>4.9240869922035288E-3</v>
      </c>
      <c r="K16" s="146">
        <v>11</v>
      </c>
      <c r="L16" s="145">
        <f t="shared" si="3"/>
        <v>4.050073637702504E-3</v>
      </c>
      <c r="M16" s="146">
        <f t="shared" si="4"/>
        <v>-1</v>
      </c>
      <c r="N16" s="148">
        <f t="shared" si="5"/>
        <v>-8.3333333333333329E-2</v>
      </c>
      <c r="O16" s="158">
        <v>0</v>
      </c>
      <c r="P16" s="108">
        <v>0</v>
      </c>
      <c r="Q16" s="138">
        <f>[1]Громад_Виправ!C20+[1]Громад_Виправ!M20+[1]Звільн_з_випр_УДЗ_і_Розш!C21+[1]Позб_права!C20+'[1]Пробаційний нагляд'!C21</f>
        <v>2716</v>
      </c>
      <c r="R16" s="164"/>
      <c r="S16" s="129"/>
      <c r="T16" s="130"/>
    </row>
    <row r="17" spans="1:20" s="18" customFormat="1" ht="21" customHeight="1">
      <c r="A17" s="127">
        <v>14</v>
      </c>
      <c r="B17" s="128" t="s">
        <v>24</v>
      </c>
      <c r="C17" s="158">
        <v>18</v>
      </c>
      <c r="D17" s="145">
        <v>3.2368279086495235E-3</v>
      </c>
      <c r="E17" s="144">
        <v>9</v>
      </c>
      <c r="F17" s="145">
        <f t="shared" si="0"/>
        <v>1.4624634384140397E-3</v>
      </c>
      <c r="G17" s="146">
        <f t="shared" si="1"/>
        <v>-9</v>
      </c>
      <c r="H17" s="147">
        <f t="shared" si="2"/>
        <v>-0.5</v>
      </c>
      <c r="I17" s="158">
        <v>12</v>
      </c>
      <c r="J17" s="145">
        <v>2.1578852724330158E-3</v>
      </c>
      <c r="K17" s="146">
        <v>7</v>
      </c>
      <c r="L17" s="145">
        <f t="shared" si="3"/>
        <v>1.1374715632109197E-3</v>
      </c>
      <c r="M17" s="146">
        <f t="shared" si="4"/>
        <v>-5</v>
      </c>
      <c r="N17" s="148">
        <f t="shared" si="5"/>
        <v>-0.41666666666666669</v>
      </c>
      <c r="O17" s="158">
        <v>1</v>
      </c>
      <c r="P17" s="108">
        <v>2</v>
      </c>
      <c r="Q17" s="138">
        <f>[1]Громад_Виправ!C21+[1]Громад_Виправ!M21+[1]Звільн_з_випр_УДЗ_і_Розш!C22+[1]Позб_права!C21+'[1]Пробаційний нагляд'!C22</f>
        <v>6154</v>
      </c>
      <c r="R17" s="164"/>
      <c r="S17" s="129"/>
      <c r="T17" s="130"/>
    </row>
    <row r="18" spans="1:20" s="18" customFormat="1" ht="21" customHeight="1">
      <c r="A18" s="127">
        <v>15</v>
      </c>
      <c r="B18" s="128" t="s">
        <v>10</v>
      </c>
      <c r="C18" s="158">
        <v>68</v>
      </c>
      <c r="D18" s="145">
        <v>1.9378740381875179E-2</v>
      </c>
      <c r="E18" s="144">
        <v>67</v>
      </c>
      <c r="F18" s="145">
        <f t="shared" si="0"/>
        <v>1.6421568627450981E-2</v>
      </c>
      <c r="G18" s="146">
        <f t="shared" si="1"/>
        <v>-1</v>
      </c>
      <c r="H18" s="147">
        <f t="shared" si="2"/>
        <v>-1.4705882352941176E-2</v>
      </c>
      <c r="I18" s="158">
        <v>53</v>
      </c>
      <c r="J18" s="145">
        <v>1.5104018238814477E-2</v>
      </c>
      <c r="K18" s="146">
        <v>51</v>
      </c>
      <c r="L18" s="145">
        <f t="shared" si="3"/>
        <v>1.2500000000000001E-2</v>
      </c>
      <c r="M18" s="146">
        <f t="shared" si="4"/>
        <v>-2</v>
      </c>
      <c r="N18" s="148">
        <f t="shared" si="5"/>
        <v>-3.7735849056603772E-2</v>
      </c>
      <c r="O18" s="158">
        <v>2</v>
      </c>
      <c r="P18" s="108">
        <v>1</v>
      </c>
      <c r="Q18" s="138">
        <f>[1]Громад_Виправ!C22+[1]Громад_Виправ!M22+[1]Звільн_з_випр_УДЗ_і_Розш!C23+[1]Позб_права!C22+'[1]Пробаційний нагляд'!C23</f>
        <v>4080</v>
      </c>
      <c r="R18" s="164"/>
      <c r="S18" s="129"/>
      <c r="T18" s="130"/>
    </row>
    <row r="19" spans="1:20" s="18" customFormat="1" ht="21" customHeight="1">
      <c r="A19" s="127">
        <v>16</v>
      </c>
      <c r="B19" s="128" t="s">
        <v>11</v>
      </c>
      <c r="C19" s="158">
        <v>13</v>
      </c>
      <c r="D19" s="145">
        <v>6.0408921933085506E-3</v>
      </c>
      <c r="E19" s="144">
        <v>5</v>
      </c>
      <c r="F19" s="145">
        <f t="shared" si="0"/>
        <v>2.1285653469561515E-3</v>
      </c>
      <c r="G19" s="146">
        <f t="shared" si="1"/>
        <v>-8</v>
      </c>
      <c r="H19" s="147">
        <f t="shared" si="2"/>
        <v>-0.61538461538461542</v>
      </c>
      <c r="I19" s="158">
        <v>6</v>
      </c>
      <c r="J19" s="145">
        <v>2.7881040892193307E-3</v>
      </c>
      <c r="K19" s="146">
        <v>3</v>
      </c>
      <c r="L19" s="145">
        <f t="shared" si="3"/>
        <v>1.277139208173691E-3</v>
      </c>
      <c r="M19" s="146">
        <f t="shared" si="4"/>
        <v>-3</v>
      </c>
      <c r="N19" s="148">
        <f t="shared" si="5"/>
        <v>-0.5</v>
      </c>
      <c r="O19" s="158">
        <v>0</v>
      </c>
      <c r="P19" s="108">
        <v>0</v>
      </c>
      <c r="Q19" s="138">
        <f>[1]Громад_Виправ!C23+[1]Громад_Виправ!M23+[1]Звільн_з_випр_УДЗ_і_Розш!C24+[1]Позб_права!C23+'[1]Пробаційний нагляд'!C24</f>
        <v>2349</v>
      </c>
      <c r="R19" s="164"/>
      <c r="S19" s="129"/>
      <c r="T19" s="130"/>
    </row>
    <row r="20" spans="1:20" s="18" customFormat="1" ht="21" customHeight="1">
      <c r="A20" s="127">
        <v>17</v>
      </c>
      <c r="B20" s="128" t="s">
        <v>12</v>
      </c>
      <c r="C20" s="158">
        <v>24</v>
      </c>
      <c r="D20" s="145">
        <v>1.3977868375072802E-2</v>
      </c>
      <c r="E20" s="144">
        <v>34</v>
      </c>
      <c r="F20" s="145">
        <f t="shared" si="0"/>
        <v>1.7059708981435023E-2</v>
      </c>
      <c r="G20" s="146">
        <f t="shared" si="1"/>
        <v>10</v>
      </c>
      <c r="H20" s="147">
        <f t="shared" si="2"/>
        <v>0.41666666666666669</v>
      </c>
      <c r="I20" s="158">
        <v>16</v>
      </c>
      <c r="J20" s="145">
        <v>9.3185789167152012E-3</v>
      </c>
      <c r="K20" s="146">
        <v>25</v>
      </c>
      <c r="L20" s="145">
        <f t="shared" si="3"/>
        <v>1.2543903662819869E-2</v>
      </c>
      <c r="M20" s="146">
        <f t="shared" si="4"/>
        <v>9</v>
      </c>
      <c r="N20" s="148">
        <f t="shared" si="5"/>
        <v>0.5625</v>
      </c>
      <c r="O20" s="158">
        <v>1</v>
      </c>
      <c r="P20" s="108">
        <v>0</v>
      </c>
      <c r="Q20" s="138">
        <f>[1]Громад_Виправ!C25+[1]Громад_Виправ!M25+[1]Звільн_з_випр_УДЗ_і_Розш!C26+[1]Позб_права!C25+'[1]Пробаційний нагляд'!C26</f>
        <v>1993</v>
      </c>
      <c r="R20" s="164"/>
      <c r="S20" s="129"/>
      <c r="T20" s="129"/>
    </row>
    <row r="21" spans="1:20" s="18" customFormat="1" ht="21" customHeight="1">
      <c r="A21" s="127">
        <v>18</v>
      </c>
      <c r="B21" s="128" t="s">
        <v>13</v>
      </c>
      <c r="C21" s="158">
        <v>7</v>
      </c>
      <c r="D21" s="145">
        <v>5.5074744295830055E-3</v>
      </c>
      <c r="E21" s="144">
        <v>20</v>
      </c>
      <c r="F21" s="145">
        <f t="shared" si="0"/>
        <v>1.3046314416177429E-2</v>
      </c>
      <c r="G21" s="146">
        <f t="shared" si="1"/>
        <v>13</v>
      </c>
      <c r="H21" s="147">
        <f t="shared" si="2"/>
        <v>1.8571428571428572</v>
      </c>
      <c r="I21" s="158">
        <v>6</v>
      </c>
      <c r="J21" s="145">
        <v>4.7206923682140047E-3</v>
      </c>
      <c r="K21" s="146">
        <v>11</v>
      </c>
      <c r="L21" s="145">
        <f t="shared" si="3"/>
        <v>7.175472928897586E-3</v>
      </c>
      <c r="M21" s="146">
        <f t="shared" si="4"/>
        <v>5</v>
      </c>
      <c r="N21" s="148">
        <f t="shared" si="5"/>
        <v>0.83333333333333337</v>
      </c>
      <c r="O21" s="158">
        <v>0</v>
      </c>
      <c r="P21" s="108">
        <v>0</v>
      </c>
      <c r="Q21" s="138">
        <f>[1]Громад_Виправ!C26+[1]Громад_Виправ!M26+[1]Звільн_з_випр_УДЗ_і_Розш!C27+[1]Позб_права!C26+'[1]Пробаційний нагляд'!C27</f>
        <v>1533</v>
      </c>
      <c r="R21" s="164"/>
      <c r="S21" s="129"/>
      <c r="T21" s="129"/>
    </row>
    <row r="22" spans="1:20" s="18" customFormat="1" ht="21" customHeight="1">
      <c r="A22" s="127">
        <v>19</v>
      </c>
      <c r="B22" s="128" t="s">
        <v>14</v>
      </c>
      <c r="C22" s="158">
        <v>21</v>
      </c>
      <c r="D22" s="145">
        <v>3.7267080745341614E-3</v>
      </c>
      <c r="E22" s="144">
        <v>48</v>
      </c>
      <c r="F22" s="145">
        <f t="shared" si="0"/>
        <v>8.1218274111675131E-3</v>
      </c>
      <c r="G22" s="146">
        <f t="shared" si="1"/>
        <v>27</v>
      </c>
      <c r="H22" s="147">
        <f t="shared" si="2"/>
        <v>1.2857142857142858</v>
      </c>
      <c r="I22" s="158">
        <v>19</v>
      </c>
      <c r="J22" s="145">
        <v>3.3717834960070984E-3</v>
      </c>
      <c r="K22" s="146">
        <v>36</v>
      </c>
      <c r="L22" s="145">
        <f t="shared" si="3"/>
        <v>6.0913705583756344E-3</v>
      </c>
      <c r="M22" s="146">
        <f t="shared" si="4"/>
        <v>17</v>
      </c>
      <c r="N22" s="148">
        <f t="shared" si="5"/>
        <v>0.89473684210526316</v>
      </c>
      <c r="O22" s="158">
        <v>1</v>
      </c>
      <c r="P22" s="108">
        <v>1</v>
      </c>
      <c r="Q22" s="138">
        <f>[1]Громад_Виправ!C27+[1]Громад_Виправ!M27+[1]Звільн_з_випр_УДЗ_і_Розш!C28+[1]Позб_права!C27+'[1]Пробаційний нагляд'!C28</f>
        <v>5910</v>
      </c>
      <c r="R22" s="164"/>
      <c r="S22" s="129"/>
      <c r="T22" s="129"/>
    </row>
    <row r="23" spans="1:20" s="18" customFormat="1" ht="21" customHeight="1">
      <c r="A23" s="127">
        <v>20</v>
      </c>
      <c r="B23" s="128" t="s">
        <v>15</v>
      </c>
      <c r="C23" s="158">
        <v>9</v>
      </c>
      <c r="D23" s="145">
        <v>7.2580645161290326E-3</v>
      </c>
      <c r="E23" s="144">
        <v>14</v>
      </c>
      <c r="F23" s="145">
        <f t="shared" si="0"/>
        <v>1.383399209486166E-2</v>
      </c>
      <c r="G23" s="146">
        <f t="shared" si="1"/>
        <v>5</v>
      </c>
      <c r="H23" s="147">
        <f t="shared" si="2"/>
        <v>0.55555555555555558</v>
      </c>
      <c r="I23" s="158">
        <v>5</v>
      </c>
      <c r="J23" s="145">
        <v>4.0322580645161289E-3</v>
      </c>
      <c r="K23" s="146">
        <v>8</v>
      </c>
      <c r="L23" s="145">
        <f t="shared" si="3"/>
        <v>7.9051383399209481E-3</v>
      </c>
      <c r="M23" s="146">
        <f t="shared" si="4"/>
        <v>3</v>
      </c>
      <c r="N23" s="148">
        <f t="shared" si="5"/>
        <v>0.6</v>
      </c>
      <c r="O23" s="158">
        <v>0</v>
      </c>
      <c r="P23" s="108">
        <v>0</v>
      </c>
      <c r="Q23" s="138">
        <f>[1]Громад_Виправ!C28+[1]Громад_Виправ!M28+[1]Звільн_з_випр_УДЗ_і_Розш!C29+[1]Позб_права!C28+'[1]Пробаційний нагляд'!C29</f>
        <v>1012</v>
      </c>
      <c r="R23" s="164"/>
      <c r="S23" s="129"/>
      <c r="T23" s="129"/>
    </row>
    <row r="24" spans="1:20" s="18" customFormat="1" ht="21" customHeight="1">
      <c r="A24" s="127">
        <v>21</v>
      </c>
      <c r="B24" s="128" t="s">
        <v>16</v>
      </c>
      <c r="C24" s="158">
        <v>24</v>
      </c>
      <c r="D24" s="145">
        <v>1.0771992818671455E-2</v>
      </c>
      <c r="E24" s="144">
        <v>21</v>
      </c>
      <c r="F24" s="145">
        <f t="shared" si="0"/>
        <v>9.3582887700534752E-3</v>
      </c>
      <c r="G24" s="146">
        <f t="shared" si="1"/>
        <v>-3</v>
      </c>
      <c r="H24" s="147">
        <f t="shared" si="2"/>
        <v>-0.125</v>
      </c>
      <c r="I24" s="158">
        <v>17</v>
      </c>
      <c r="J24" s="145">
        <v>7.6301615798922799E-3</v>
      </c>
      <c r="K24" s="146">
        <v>19</v>
      </c>
      <c r="L24" s="145">
        <f t="shared" si="3"/>
        <v>8.4670231729055256E-3</v>
      </c>
      <c r="M24" s="146">
        <f t="shared" si="4"/>
        <v>2</v>
      </c>
      <c r="N24" s="148">
        <f t="shared" si="5"/>
        <v>0.11764705882352941</v>
      </c>
      <c r="O24" s="158">
        <v>0</v>
      </c>
      <c r="P24" s="108">
        <v>0</v>
      </c>
      <c r="Q24" s="138">
        <f>[1]Громад_Виправ!C29+[1]Громад_Виправ!M29+[1]Звільн_з_випр_УДЗ_і_Розш!C30+[1]Позб_права!C29+'[1]Пробаційний нагляд'!C30</f>
        <v>2244</v>
      </c>
      <c r="R24" s="164"/>
      <c r="S24" s="129"/>
      <c r="T24" s="129"/>
    </row>
    <row r="25" spans="1:20" s="18" customFormat="1" ht="21" customHeight="1">
      <c r="A25" s="127">
        <v>22</v>
      </c>
      <c r="B25" s="128" t="s">
        <v>17</v>
      </c>
      <c r="C25" s="158">
        <v>38</v>
      </c>
      <c r="D25" s="145">
        <v>1.4163250093179277E-2</v>
      </c>
      <c r="E25" s="144">
        <v>34</v>
      </c>
      <c r="F25" s="145">
        <f t="shared" si="0"/>
        <v>1.1340893929286191E-2</v>
      </c>
      <c r="G25" s="146">
        <f t="shared" si="1"/>
        <v>-4</v>
      </c>
      <c r="H25" s="147">
        <f t="shared" si="2"/>
        <v>-0.10526315789473684</v>
      </c>
      <c r="I25" s="158">
        <v>32</v>
      </c>
      <c r="J25" s="145">
        <v>1.1926947446887812E-2</v>
      </c>
      <c r="K25" s="146">
        <v>24</v>
      </c>
      <c r="L25" s="145">
        <f t="shared" si="3"/>
        <v>8.0053368912608412E-3</v>
      </c>
      <c r="M25" s="146">
        <f t="shared" si="4"/>
        <v>-8</v>
      </c>
      <c r="N25" s="148">
        <f t="shared" si="5"/>
        <v>-0.25</v>
      </c>
      <c r="O25" s="158">
        <v>0</v>
      </c>
      <c r="P25" s="108">
        <v>0</v>
      </c>
      <c r="Q25" s="138">
        <f>[1]Громад_Виправ!C30+[1]Громад_Виправ!M30+[1]Звільн_з_випр_УДЗ_і_Розш!C31+[1]Позб_права!C30+'[1]Пробаційний нагляд'!C31</f>
        <v>2998</v>
      </c>
      <c r="R25" s="164"/>
      <c r="S25" s="129"/>
      <c r="T25" s="129"/>
    </row>
    <row r="26" spans="1:20" s="18" customFormat="1" ht="21" customHeight="1">
      <c r="A26" s="127">
        <v>23</v>
      </c>
      <c r="B26" s="128" t="s">
        <v>19</v>
      </c>
      <c r="C26" s="160">
        <v>3</v>
      </c>
      <c r="D26" s="161">
        <v>2.2883295194508009E-3</v>
      </c>
      <c r="E26" s="144">
        <v>3</v>
      </c>
      <c r="F26" s="145">
        <f t="shared" si="0"/>
        <v>2.2388059701492539E-3</v>
      </c>
      <c r="G26" s="146">
        <f t="shared" si="1"/>
        <v>0</v>
      </c>
      <c r="H26" s="147">
        <f t="shared" si="2"/>
        <v>0</v>
      </c>
      <c r="I26" s="160">
        <v>3</v>
      </c>
      <c r="J26" s="161">
        <v>2.2883295194508009E-3</v>
      </c>
      <c r="K26" s="146">
        <v>3</v>
      </c>
      <c r="L26" s="145">
        <f t="shared" si="3"/>
        <v>2.2388059701492539E-3</v>
      </c>
      <c r="M26" s="146">
        <f t="shared" si="4"/>
        <v>0</v>
      </c>
      <c r="N26" s="148">
        <f t="shared" si="5"/>
        <v>0</v>
      </c>
      <c r="O26" s="160">
        <v>0</v>
      </c>
      <c r="P26" s="108">
        <v>0</v>
      </c>
      <c r="Q26" s="138">
        <f>[1]Громад_Виправ!C31+[1]Громад_Виправ!M31+[1]Звільн_з_випр_УДЗ_і_Розш!C32+[1]Позб_права!C31+'[1]Пробаційний нагляд'!C32</f>
        <v>1340</v>
      </c>
      <c r="R26" s="164"/>
      <c r="S26" s="129"/>
      <c r="T26" s="129"/>
    </row>
    <row r="27" spans="1:20" s="18" customFormat="1" ht="21" customHeight="1" thickBot="1">
      <c r="A27" s="132">
        <v>24</v>
      </c>
      <c r="B27" s="128" t="s">
        <v>18</v>
      </c>
      <c r="C27" s="160">
        <v>24</v>
      </c>
      <c r="D27" s="161">
        <v>1.1764705882352941E-2</v>
      </c>
      <c r="E27" s="149">
        <v>42</v>
      </c>
      <c r="F27" s="145">
        <f t="shared" si="0"/>
        <v>1.7849553761155972E-2</v>
      </c>
      <c r="G27" s="150">
        <f t="shared" si="1"/>
        <v>18</v>
      </c>
      <c r="H27" s="151">
        <f t="shared" si="2"/>
        <v>0.75</v>
      </c>
      <c r="I27" s="160">
        <v>17</v>
      </c>
      <c r="J27" s="161">
        <v>8.3333333333333332E-3</v>
      </c>
      <c r="K27" s="150">
        <v>35</v>
      </c>
      <c r="L27" s="152">
        <f t="shared" si="3"/>
        <v>1.4874628134296642E-2</v>
      </c>
      <c r="M27" s="150">
        <f t="shared" si="4"/>
        <v>18</v>
      </c>
      <c r="N27" s="148">
        <f t="shared" si="5"/>
        <v>1.0588235294117647</v>
      </c>
      <c r="O27" s="160">
        <v>0</v>
      </c>
      <c r="P27" s="109">
        <v>0</v>
      </c>
      <c r="Q27" s="138">
        <f>[1]Громад_Виправ!C32+[1]Громад_Виправ!M32+[1]Звільн_з_випр_УДЗ_і_Розш!C33+[1]Позб_права!C32+'[1]Пробаційний нагляд'!C33</f>
        <v>2353</v>
      </c>
      <c r="R27" s="164"/>
      <c r="S27" s="129"/>
      <c r="T27" s="129"/>
    </row>
    <row r="28" spans="1:20" ht="21" customHeight="1" thickBot="1">
      <c r="A28" s="284" t="s">
        <v>40</v>
      </c>
      <c r="B28" s="285"/>
      <c r="C28" s="162">
        <v>593</v>
      </c>
      <c r="D28" s="163">
        <v>7.6424419728583761E-3</v>
      </c>
      <c r="E28" s="153">
        <f>SUM(E4:E27)</f>
        <v>670</v>
      </c>
      <c r="F28" s="145">
        <f t="shared" si="0"/>
        <v>8.0974595731309364E-3</v>
      </c>
      <c r="G28" s="153">
        <f t="shared" si="1"/>
        <v>77</v>
      </c>
      <c r="H28" s="154">
        <f>G28/C28</f>
        <v>0.12984822934232715</v>
      </c>
      <c r="I28" s="162">
        <v>463</v>
      </c>
      <c r="J28" s="163">
        <v>5.9670331086567087E-3</v>
      </c>
      <c r="K28" s="153">
        <f>SUM(K4:K27)</f>
        <v>495</v>
      </c>
      <c r="L28" s="155">
        <f t="shared" si="3"/>
        <v>5.982451475671364E-3</v>
      </c>
      <c r="M28" s="156">
        <f t="shared" si="4"/>
        <v>32</v>
      </c>
      <c r="N28" s="157">
        <f>M28/I28</f>
        <v>6.9114470842332618E-2</v>
      </c>
      <c r="O28" s="162">
        <v>8</v>
      </c>
      <c r="P28" s="110">
        <f>SUM(P4:P27)</f>
        <v>7</v>
      </c>
      <c r="Q28" s="138">
        <f>SUM(Q4:Q27)</f>
        <v>82742</v>
      </c>
      <c r="R28" s="165"/>
      <c r="S28" s="133"/>
      <c r="T28" s="129"/>
    </row>
    <row r="29" spans="1:20" ht="21.75" customHeight="1">
      <c r="D29" s="140"/>
      <c r="E29" s="141"/>
      <c r="F29" s="141"/>
      <c r="G29" s="141"/>
      <c r="H29" s="141"/>
      <c r="I29" s="142"/>
      <c r="J29" s="142"/>
      <c r="K29" s="142"/>
      <c r="L29" s="143"/>
      <c r="M29" s="143"/>
      <c r="N29" s="143"/>
      <c r="O29" s="143"/>
      <c r="R29" s="134"/>
    </row>
    <row r="30" spans="1:20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t="s">
        <v>60</v>
      </c>
      <c r="R30" s="134"/>
    </row>
    <row r="31" spans="1:20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t="s">
        <v>60</v>
      </c>
    </row>
    <row r="32" spans="1:20" ht="18.75">
      <c r="A32" s="135"/>
      <c r="B32" s="135"/>
      <c r="C32" s="136"/>
      <c r="D32" s="137"/>
      <c r="E32" s="137"/>
      <c r="F32" s="137"/>
      <c r="G32" s="137"/>
      <c r="H32" s="137"/>
    </row>
    <row r="33" spans="1:3" ht="18.75">
      <c r="A33" s="135"/>
      <c r="B33" s="135"/>
      <c r="C33" s="136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Роман В.Звенигородський</cp:lastModifiedBy>
  <cp:lastPrinted>2023-11-06T06:47:55Z</cp:lastPrinted>
  <dcterms:created xsi:type="dcterms:W3CDTF">2001-12-24T16:23:20Z</dcterms:created>
  <dcterms:modified xsi:type="dcterms:W3CDTF">2024-06-17T05:58:46Z</dcterms:modified>
</cp:coreProperties>
</file>