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ЗВІТИ\ОПЕРАТИВНИЙ ЗВІТ\2024\01.05.2024\"/>
    </mc:Choice>
  </mc:AlternateContent>
  <xr:revisionPtr revIDLastSave="0" documentId="13_ncr:1_{A58509A1-3A26-43B6-8DEA-1AFC7488BAD1}" xr6:coauthVersionLast="47" xr6:coauthVersionMax="47" xr10:uidLastSave="{00000000-0000-0000-0000-000000000000}"/>
  <bookViews>
    <workbookView xWindow="-120" yWindow="-120" windowWidth="29040" windowHeight="15840" tabRatio="767" activeTab="3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K28" i="36"/>
  <c r="E28" i="36"/>
  <c r="Q27" i="36"/>
  <c r="M27" i="36"/>
  <c r="N27" i="36" s="1"/>
  <c r="L27" i="36"/>
  <c r="H27" i="36"/>
  <c r="G27" i="36"/>
  <c r="F27" i="36"/>
  <c r="Q26" i="36"/>
  <c r="L26" i="36" s="1"/>
  <c r="N26" i="36"/>
  <c r="M26" i="36"/>
  <c r="H26" i="36"/>
  <c r="G26" i="36"/>
  <c r="Q25" i="36"/>
  <c r="F25" i="36" s="1"/>
  <c r="N25" i="36"/>
  <c r="M25" i="36"/>
  <c r="G25" i="36"/>
  <c r="H25" i="36" s="1"/>
  <c r="Q24" i="36"/>
  <c r="M24" i="36"/>
  <c r="N24" i="36" s="1"/>
  <c r="L24" i="36"/>
  <c r="G24" i="36"/>
  <c r="H24" i="36" s="1"/>
  <c r="F24" i="36"/>
  <c r="Q23" i="36"/>
  <c r="M23" i="36"/>
  <c r="N23" i="36" s="1"/>
  <c r="L23" i="36"/>
  <c r="G23" i="36"/>
  <c r="H23" i="36" s="1"/>
  <c r="F23" i="36"/>
  <c r="Q22" i="36"/>
  <c r="F22" i="36" s="1"/>
  <c r="M22" i="36"/>
  <c r="N22" i="36" s="1"/>
  <c r="H22" i="36"/>
  <c r="G22" i="36"/>
  <c r="Q21" i="36"/>
  <c r="F21" i="36" s="1"/>
  <c r="N21" i="36"/>
  <c r="M21" i="36"/>
  <c r="G21" i="36"/>
  <c r="H21" i="36" s="1"/>
  <c r="Q20" i="36"/>
  <c r="L20" i="36" s="1"/>
  <c r="M20" i="36"/>
  <c r="N20" i="36" s="1"/>
  <c r="G20" i="36"/>
  <c r="H20" i="36" s="1"/>
  <c r="F20" i="36"/>
  <c r="Q19" i="36"/>
  <c r="M19" i="36"/>
  <c r="N19" i="36" s="1"/>
  <c r="L19" i="36"/>
  <c r="G19" i="36"/>
  <c r="H19" i="36" s="1"/>
  <c r="F19" i="36"/>
  <c r="Q18" i="36"/>
  <c r="F18" i="36" s="1"/>
  <c r="M18" i="36"/>
  <c r="N18" i="36" s="1"/>
  <c r="H18" i="36"/>
  <c r="G18" i="36"/>
  <c r="Q17" i="36"/>
  <c r="F17" i="36" s="1"/>
  <c r="N17" i="36"/>
  <c r="M17" i="36"/>
  <c r="G17" i="36"/>
  <c r="H17" i="36" s="1"/>
  <c r="Q16" i="36"/>
  <c r="L16" i="36" s="1"/>
  <c r="M16" i="36"/>
  <c r="N16" i="36" s="1"/>
  <c r="G16" i="36"/>
  <c r="H16" i="36" s="1"/>
  <c r="F16" i="36"/>
  <c r="Q15" i="36"/>
  <c r="M15" i="36"/>
  <c r="N15" i="36" s="1"/>
  <c r="L15" i="36"/>
  <c r="G15" i="36"/>
  <c r="H15" i="36" s="1"/>
  <c r="F15" i="36"/>
  <c r="Q14" i="36"/>
  <c r="F14" i="36" s="1"/>
  <c r="M14" i="36"/>
  <c r="N14" i="36" s="1"/>
  <c r="H14" i="36"/>
  <c r="G14" i="36"/>
  <c r="Q13" i="36"/>
  <c r="F13" i="36" s="1"/>
  <c r="N13" i="36"/>
  <c r="M13" i="36"/>
  <c r="G13" i="36"/>
  <c r="H13" i="36" s="1"/>
  <c r="Q12" i="36"/>
  <c r="L12" i="36" s="1"/>
  <c r="M12" i="36"/>
  <c r="N12" i="36" s="1"/>
  <c r="G12" i="36"/>
  <c r="H12" i="36" s="1"/>
  <c r="F12" i="36"/>
  <c r="Q11" i="36"/>
  <c r="M11" i="36"/>
  <c r="N11" i="36" s="1"/>
  <c r="L11" i="36"/>
  <c r="G11" i="36"/>
  <c r="H11" i="36" s="1"/>
  <c r="F11" i="36"/>
  <c r="Q10" i="36"/>
  <c r="F10" i="36" s="1"/>
  <c r="M10" i="36"/>
  <c r="N10" i="36" s="1"/>
  <c r="H10" i="36"/>
  <c r="G10" i="36"/>
  <c r="Q9" i="36"/>
  <c r="F9" i="36" s="1"/>
  <c r="N9" i="36"/>
  <c r="M9" i="36"/>
  <c r="G9" i="36"/>
  <c r="H9" i="36" s="1"/>
  <c r="Q8" i="36"/>
  <c r="L8" i="36" s="1"/>
  <c r="M8" i="36"/>
  <c r="N8" i="36" s="1"/>
  <c r="G8" i="36"/>
  <c r="H8" i="36" s="1"/>
  <c r="F8" i="36"/>
  <c r="Q7" i="36"/>
  <c r="M7" i="36"/>
  <c r="N7" i="36" s="1"/>
  <c r="L7" i="36"/>
  <c r="G7" i="36"/>
  <c r="H7" i="36" s="1"/>
  <c r="F7" i="36"/>
  <c r="Q6" i="36"/>
  <c r="Q28" i="36" s="1"/>
  <c r="M6" i="36"/>
  <c r="N6" i="36" s="1"/>
  <c r="H6" i="36"/>
  <c r="G6" i="36"/>
  <c r="Q5" i="36"/>
  <c r="F5" i="36" s="1"/>
  <c r="N5" i="36"/>
  <c r="M5" i="36"/>
  <c r="G5" i="36"/>
  <c r="H5" i="36" s="1"/>
  <c r="Q4" i="36"/>
  <c r="L4" i="36" s="1"/>
  <c r="M4" i="36"/>
  <c r="N4" i="36" s="1"/>
  <c r="G4" i="36"/>
  <c r="H4" i="36" s="1"/>
  <c r="F4" i="36"/>
  <c r="F28" i="36" l="1"/>
  <c r="L28" i="36"/>
  <c r="L10" i="36"/>
  <c r="L14" i="36"/>
  <c r="L18" i="36"/>
  <c r="L22" i="36"/>
  <c r="L9" i="36"/>
  <c r="L13" i="36"/>
  <c r="L17" i="36"/>
  <c r="L21" i="36"/>
  <c r="L25" i="36"/>
  <c r="F26" i="36"/>
  <c r="G28" i="36"/>
  <c r="H28" i="36" s="1"/>
  <c r="M28" i="36"/>
  <c r="N28" i="36" s="1"/>
  <c r="L6" i="36"/>
  <c r="L5" i="36"/>
  <c r="F6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<sst xmlns="http://schemas.openxmlformats.org/spreadsheetml/2006/main" count="191" uniqueCount="86">
  <si>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</si>
  <si>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</si>
  <si>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</si>
  <si>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</si>
  <si>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</si>
  <si>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</si>
  <si>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</si>
  <si>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</si>
  <si>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</si>
  <si>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</si>
  <si>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</si>
  <si>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</si>
  <si>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</si>
  <si>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</si>
  <si>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</si>
  <si>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</si>
  <si>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</si>
  <si>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</si>
  <si>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</si>
  <si>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</si>
  <si>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</si>
  <si>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</si>
  <si>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</si>
  <si>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</si>
  <si>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</si>
  <si>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</si>
  <si>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</si>
  <si>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</si>
  <si>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</si>
  <si>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</si>
  <si>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</si>
  <si>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</si>
  <si>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</si>
  <si>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</si>
  <si>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</si>
  <si>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</si>
  <si>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</si>
  <si>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</si>
  <si>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</si>
  <si>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</si>
  <si>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</si>
  <si>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</si>
  <si>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</si>
  <si>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</si>
  <si>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</si>
  <si>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</si>
  <si>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</si>
  <si>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</si>
  <si>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</si>
  <si>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</si>
  <si>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</si>
  <si>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</si>
  <si>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</si>
  <si>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</si>
  <si>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</si>
  <si>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</si>
  <si>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</si>
  <si>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</si>
  <si>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</si>
  <si>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</si>
  <si>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</si>
  <si>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</si>
  <si>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</si>
  <si>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</si>
  <si>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</si>
  <si>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</si>
  <si>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</si>
  <si>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</si>
  <si>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</si>
  <si>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</si>
  <si>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</si>
  <si>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</si>
  <si>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</si>
  <si>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</si>
  <si>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</si>
  <si>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</si>
  <si>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</si>
  <si>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</si>
  <si>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</si>
  <si>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</si>
  <si>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</si>
  <si>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</si>
  <si>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</si>
  <si>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2024 рік</t>
  </si>
  <si>
    <t xml:space="preserve">станом на  1 травня 2024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</si>
  <si>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01.05.2024)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</si>
</sst>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indexed="9"/>
      <name val="Times New Roman"/>
      <family val="1"/>
    </font>
    <font>
      <sz val="13"/>
      <color indexed="9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3" borderId="0" xfId="0" applyFont="1" applyFill="1" applyAlignment="1">
      <alignment vertical="center"/>
    </xf>
    <xf numFmtId="0" fontId="32" fillId="3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64" fillId="0" borderId="0" xfId="0" applyFont="1" applyAlignment="1">
      <alignment vertical="center"/>
    </xf>
    <xf numFmtId="0" fontId="14" fillId="0" borderId="11" xfId="0" applyFont="1" applyBorder="1" applyAlignment="1">
      <alignment horizontal="center" vertical="center"/>
    </xf>
    <xf numFmtId="10" fontId="15" fillId="0" borderId="0" xfId="0" applyNumberFormat="1" applyFont="1" applyAlignment="1">
      <alignment horizontal="center" vertical="center" shrinkToFit="1"/>
    </xf>
    <xf numFmtId="10" fontId="15" fillId="4" borderId="0" xfId="0" applyNumberFormat="1" applyFont="1" applyFill="1" applyAlignment="1">
      <alignment horizontal="center" vertical="center" shrinkToFit="1"/>
    </xf>
    <xf numFmtId="0" fontId="4" fillId="4" borderId="0" xfId="0" applyFont="1" applyFill="1"/>
    <xf numFmtId="0" fontId="4" fillId="0" borderId="0" xfId="0" applyFont="1"/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  <xf numFmtId="10" fontId="24" fillId="0" borderId="11" xfId="3" applyNumberFormat="1" applyFont="1" applyFill="1" applyBorder="1" applyAlignment="1">
      <alignment horizontal="center" vertical="center" shrinkToFit="1"/>
    </xf>
    <xf numFmtId="10" fontId="26" fillId="0" borderId="43" xfId="3" applyNumberFormat="1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10" fontId="14" fillId="0" borderId="11" xfId="0" applyNumberFormat="1" applyFont="1" applyFill="1" applyBorder="1" applyAlignment="1">
      <alignment horizontal="center" vertical="center" shrinkToFit="1"/>
    </xf>
    <xf numFmtId="0" fontId="14" fillId="0" borderId="10" xfId="0" applyFont="1" applyFill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10" fontId="14" fillId="0" borderId="17" xfId="0" applyNumberFormat="1" applyFont="1" applyFill="1" applyBorder="1" applyAlignment="1">
      <alignment horizontal="center" vertical="center" shrinkToFit="1"/>
    </xf>
    <xf numFmtId="0" fontId="14" fillId="0" borderId="12" xfId="0" applyFont="1" applyFill="1" applyBorder="1" applyAlignment="1">
      <alignment horizontal="center" vertical="center"/>
    </xf>
    <xf numFmtId="0" fontId="14" fillId="0" borderId="13" xfId="0" applyFont="1" applyFill="1" applyBorder="1" applyAlignment="1">
      <alignment horizontal="center" vertical="center" shrinkToFit="1"/>
    </xf>
    <xf numFmtId="10" fontId="14" fillId="0" borderId="21" xfId="0" applyNumberFormat="1" applyFont="1" applyFill="1" applyBorder="1" applyAlignment="1">
      <alignment horizontal="center" vertical="center" shrinkToFit="1"/>
    </xf>
    <xf numFmtId="10" fontId="14" fillId="0" borderId="13" xfId="0" applyNumberFormat="1" applyFont="1" applyFill="1" applyBorder="1" applyAlignment="1">
      <alignment horizontal="center" vertical="center" shrinkToFit="1"/>
    </xf>
    <xf numFmtId="0" fontId="54" fillId="0" borderId="42" xfId="0" applyFont="1" applyFill="1" applyBorder="1" applyAlignment="1">
      <alignment horizontal="center" vertical="center"/>
    </xf>
    <xf numFmtId="10" fontId="54" fillId="0" borderId="44" xfId="0" applyNumberFormat="1" applyFont="1" applyFill="1" applyBorder="1" applyAlignment="1">
      <alignment horizontal="center" vertical="center" shrinkToFit="1"/>
    </xf>
    <xf numFmtId="0" fontId="54" fillId="0" borderId="47" xfId="0" applyFont="1" applyFill="1" applyBorder="1" applyAlignment="1">
      <alignment horizontal="center" vertical="center" shrinkToFit="1"/>
    </xf>
    <xf numFmtId="10" fontId="54" fillId="0" borderId="43" xfId="0" applyNumberFormat="1" applyFont="1" applyFill="1" applyBorder="1" applyAlignment="1">
      <alignment horizontal="center" vertical="center" shrinkToFit="1"/>
    </xf>
    <xf numFmtId="10" fontId="15" fillId="0" borderId="47" xfId="0" applyNumberFormat="1" applyFont="1" applyFill="1" applyBorder="1" applyAlignment="1">
      <alignment horizontal="center" vertical="center" shrinkToFit="1"/>
    </xf>
    <xf numFmtId="0" fontId="15" fillId="0" borderId="47" xfId="0" applyFont="1" applyFill="1" applyBorder="1" applyAlignment="1">
      <alignment horizontal="center" vertical="center" shrinkToFit="1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gula\Desktop\01.05.2024%20&#1060;&#1086;&#1088;&#1084;&#1091;&#1083;&#1080;.xlsx" TargetMode="External"/><Relationship Id="rId1" Type="http://schemas.openxmlformats.org/officeDocument/2006/relationships/externalLinkPath" Target="file:///C:\Users\r.gula\Desktop\01.05.2024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163</v>
          </cell>
          <cell r="M7">
            <v>29</v>
          </cell>
        </row>
        <row r="8">
          <cell r="C8">
            <v>167</v>
          </cell>
          <cell r="M8">
            <v>25</v>
          </cell>
        </row>
        <row r="9">
          <cell r="C9">
            <v>580</v>
          </cell>
          <cell r="M9">
            <v>30</v>
          </cell>
        </row>
        <row r="10">
          <cell r="C10">
            <v>310</v>
          </cell>
          <cell r="M10">
            <v>41</v>
          </cell>
        </row>
        <row r="11">
          <cell r="C11">
            <v>275</v>
          </cell>
          <cell r="M11">
            <v>12</v>
          </cell>
        </row>
        <row r="12">
          <cell r="C12">
            <v>270</v>
          </cell>
          <cell r="M12">
            <v>16</v>
          </cell>
        </row>
        <row r="13">
          <cell r="C13">
            <v>191</v>
          </cell>
          <cell r="M13">
            <v>15</v>
          </cell>
        </row>
        <row r="14">
          <cell r="C14">
            <v>239</v>
          </cell>
          <cell r="M14">
            <v>31</v>
          </cell>
        </row>
        <row r="15">
          <cell r="C15">
            <v>1059</v>
          </cell>
          <cell r="M15">
            <v>59</v>
          </cell>
        </row>
        <row r="16">
          <cell r="C16">
            <v>102</v>
          </cell>
          <cell r="M16">
            <v>4</v>
          </cell>
        </row>
        <row r="17">
          <cell r="C17">
            <v>57</v>
          </cell>
          <cell r="M17">
            <v>6</v>
          </cell>
        </row>
        <row r="18">
          <cell r="C18">
            <v>419</v>
          </cell>
          <cell r="M18">
            <v>31</v>
          </cell>
        </row>
        <row r="19">
          <cell r="C19">
            <v>140</v>
          </cell>
          <cell r="M19">
            <v>20</v>
          </cell>
        </row>
        <row r="20">
          <cell r="C20">
            <v>419</v>
          </cell>
          <cell r="M20">
            <v>19</v>
          </cell>
        </row>
        <row r="21">
          <cell r="C21">
            <v>202</v>
          </cell>
          <cell r="M21">
            <v>25</v>
          </cell>
        </row>
        <row r="22">
          <cell r="C22">
            <v>183</v>
          </cell>
          <cell r="M22">
            <v>14</v>
          </cell>
        </row>
        <row r="23">
          <cell r="C23">
            <v>279</v>
          </cell>
          <cell r="M23">
            <v>27</v>
          </cell>
        </row>
        <row r="24">
          <cell r="C24">
            <v>104</v>
          </cell>
          <cell r="M24">
            <v>16</v>
          </cell>
        </row>
        <row r="25">
          <cell r="C25">
            <v>407</v>
          </cell>
          <cell r="M25">
            <v>17</v>
          </cell>
        </row>
        <row r="26">
          <cell r="C26">
            <v>153</v>
          </cell>
          <cell r="M26">
            <v>1</v>
          </cell>
        </row>
        <row r="27">
          <cell r="C27">
            <v>165</v>
          </cell>
          <cell r="M27">
            <v>45</v>
          </cell>
        </row>
        <row r="28">
          <cell r="C28">
            <v>184</v>
          </cell>
          <cell r="M28">
            <v>16</v>
          </cell>
        </row>
        <row r="29">
          <cell r="C29">
            <v>125</v>
          </cell>
          <cell r="M29">
            <v>30</v>
          </cell>
        </row>
        <row r="30">
          <cell r="C30">
            <v>147</v>
          </cell>
          <cell r="M30">
            <v>19</v>
          </cell>
        </row>
      </sheetData>
      <sheetData sheetId="5"/>
      <sheetData sheetId="6"/>
      <sheetData sheetId="7">
        <row r="8">
          <cell r="C8">
            <v>2742</v>
          </cell>
        </row>
        <row r="9">
          <cell r="C9">
            <v>1566</v>
          </cell>
        </row>
        <row r="10">
          <cell r="C10">
            <v>8195</v>
          </cell>
        </row>
        <row r="11">
          <cell r="C11">
            <v>2058</v>
          </cell>
        </row>
        <row r="12">
          <cell r="C12">
            <v>2584</v>
          </cell>
        </row>
        <row r="13">
          <cell r="C13">
            <v>2376</v>
          </cell>
        </row>
        <row r="14">
          <cell r="C14">
            <v>2367</v>
          </cell>
        </row>
        <row r="15">
          <cell r="C15">
            <v>1094</v>
          </cell>
        </row>
        <row r="16">
          <cell r="C16">
            <v>10214</v>
          </cell>
        </row>
        <row r="17">
          <cell r="C17">
            <v>2165</v>
          </cell>
        </row>
        <row r="18">
          <cell r="C18">
            <v>504</v>
          </cell>
        </row>
        <row r="19">
          <cell r="C19">
            <v>3013</v>
          </cell>
        </row>
        <row r="20">
          <cell r="C20">
            <v>2242</v>
          </cell>
        </row>
        <row r="21">
          <cell r="C21">
            <v>5095</v>
          </cell>
        </row>
        <row r="22">
          <cell r="C22">
            <v>3431</v>
          </cell>
        </row>
        <row r="23">
          <cell r="C23">
            <v>1844</v>
          </cell>
        </row>
        <row r="24">
          <cell r="C24">
            <v>1380</v>
          </cell>
        </row>
        <row r="25">
          <cell r="C25">
            <v>1158</v>
          </cell>
        </row>
        <row r="26">
          <cell r="C26">
            <v>4688</v>
          </cell>
        </row>
        <row r="27">
          <cell r="C27">
            <v>779</v>
          </cell>
        </row>
        <row r="28">
          <cell r="C28">
            <v>1660</v>
          </cell>
        </row>
        <row r="29">
          <cell r="C29">
            <v>2497</v>
          </cell>
        </row>
        <row r="30">
          <cell r="C30">
            <v>943</v>
          </cell>
        </row>
        <row r="31">
          <cell r="C31">
            <v>1897</v>
          </cell>
        </row>
      </sheetData>
      <sheetData sheetId="8"/>
      <sheetData sheetId="9">
        <row r="7">
          <cell r="C7">
            <v>195</v>
          </cell>
        </row>
        <row r="8">
          <cell r="C8">
            <v>152</v>
          </cell>
        </row>
        <row r="9">
          <cell r="C9">
            <v>479</v>
          </cell>
        </row>
        <row r="10">
          <cell r="C10">
            <v>93</v>
          </cell>
        </row>
        <row r="11">
          <cell r="C11">
            <v>156</v>
          </cell>
        </row>
        <row r="12">
          <cell r="C12">
            <v>148</v>
          </cell>
        </row>
        <row r="13">
          <cell r="C13">
            <v>145</v>
          </cell>
        </row>
        <row r="14">
          <cell r="C14">
            <v>171</v>
          </cell>
        </row>
        <row r="15">
          <cell r="C15">
            <v>657</v>
          </cell>
        </row>
        <row r="16">
          <cell r="C16">
            <v>88</v>
          </cell>
        </row>
        <row r="17">
          <cell r="C17">
            <v>6</v>
          </cell>
        </row>
        <row r="18">
          <cell r="C18">
            <v>267</v>
          </cell>
        </row>
        <row r="19">
          <cell r="C19">
            <v>132</v>
          </cell>
        </row>
        <row r="20">
          <cell r="C20">
            <v>366</v>
          </cell>
        </row>
        <row r="21">
          <cell r="C21">
            <v>180</v>
          </cell>
        </row>
        <row r="22">
          <cell r="C22">
            <v>154</v>
          </cell>
        </row>
        <row r="23">
          <cell r="C23">
            <v>144</v>
          </cell>
        </row>
        <row r="24">
          <cell r="C24">
            <v>139</v>
          </cell>
        </row>
        <row r="25">
          <cell r="C25">
            <v>419</v>
          </cell>
        </row>
        <row r="26">
          <cell r="C26">
            <v>42</v>
          </cell>
        </row>
        <row r="27">
          <cell r="C27">
            <v>233</v>
          </cell>
        </row>
        <row r="28">
          <cell r="C28">
            <v>140</v>
          </cell>
        </row>
        <row r="29">
          <cell r="C29">
            <v>167</v>
          </cell>
        </row>
        <row r="30">
          <cell r="C30">
            <v>137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7"/>
  <sheetViews>
    <sheetView view="pageBreakPreview" zoomScale="80" zoomScaleNormal="80" zoomScaleSheetLayoutView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sqref="A1:XFD1048576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85" t="s">
        <v>27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</row>
    <row r="2" spans="1:35" s="36" customFormat="1" ht="19.5" customHeight="1">
      <c r="A2" s="186" t="s">
        <v>82</v>
      </c>
      <c r="B2" s="186"/>
      <c r="C2" s="186"/>
      <c r="D2" s="186"/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6"/>
      <c r="AE2" s="186"/>
      <c r="AF2" s="186"/>
      <c r="AG2" s="186"/>
      <c r="AH2" s="186"/>
      <c r="AI2" s="186"/>
    </row>
    <row r="3" spans="1:35" s="36" customFormat="1" ht="26.25" customHeight="1">
      <c r="A3" s="187" t="s">
        <v>84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</row>
    <row r="4" spans="1:35" s="39" customFormat="1" ht="80.25" customHeight="1">
      <c r="A4" s="153" t="s">
        <v>25</v>
      </c>
      <c r="B4" s="156" t="s">
        <v>44</v>
      </c>
      <c r="C4" s="159" t="s">
        <v>56</v>
      </c>
      <c r="D4" s="160"/>
      <c r="E4" s="161"/>
      <c r="F4" s="37"/>
      <c r="G4" s="165" t="s">
        <v>74</v>
      </c>
      <c r="H4" s="166"/>
      <c r="I4" s="167"/>
      <c r="J4" s="38"/>
      <c r="K4" s="168" t="s">
        <v>75</v>
      </c>
      <c r="L4" s="169"/>
      <c r="M4" s="169"/>
      <c r="N4" s="170"/>
      <c r="O4" s="113"/>
      <c r="P4" s="168" t="s">
        <v>76</v>
      </c>
      <c r="Q4" s="166"/>
      <c r="R4" s="166"/>
      <c r="S4" s="167"/>
      <c r="T4" s="113"/>
      <c r="U4" s="168" t="s">
        <v>77</v>
      </c>
      <c r="V4" s="166"/>
      <c r="W4" s="166"/>
      <c r="X4" s="167"/>
      <c r="Y4" s="113"/>
      <c r="Z4" s="171" t="s">
        <v>78</v>
      </c>
      <c r="AA4" s="172"/>
      <c r="AB4" s="173"/>
      <c r="AC4" s="114"/>
      <c r="AD4" s="168" t="s">
        <v>79</v>
      </c>
      <c r="AE4" s="169"/>
      <c r="AF4" s="170"/>
      <c r="AG4" s="113"/>
      <c r="AH4" s="168" t="s">
        <v>80</v>
      </c>
      <c r="AI4" s="167"/>
    </row>
    <row r="5" spans="1:35" s="39" customFormat="1" ht="45.75" customHeight="1">
      <c r="A5" s="154"/>
      <c r="B5" s="157"/>
      <c r="C5" s="162"/>
      <c r="D5" s="163"/>
      <c r="E5" s="164"/>
      <c r="F5" s="40"/>
      <c r="G5" s="174" t="s">
        <v>68</v>
      </c>
      <c r="H5" s="174"/>
      <c r="I5" s="174"/>
      <c r="J5" s="115"/>
      <c r="K5" s="148" t="s">
        <v>69</v>
      </c>
      <c r="L5" s="148"/>
      <c r="M5" s="148"/>
      <c r="N5" s="148"/>
      <c r="O5" s="111"/>
      <c r="P5" s="148" t="s">
        <v>70</v>
      </c>
      <c r="Q5" s="148"/>
      <c r="R5" s="148"/>
      <c r="S5" s="148"/>
      <c r="T5" s="111"/>
      <c r="U5" s="148" t="s">
        <v>39</v>
      </c>
      <c r="V5" s="174" t="s">
        <v>42</v>
      </c>
      <c r="W5" s="174" t="s">
        <v>43</v>
      </c>
      <c r="X5" s="148" t="s">
        <v>50</v>
      </c>
      <c r="Y5" s="111"/>
      <c r="Z5" s="148" t="s">
        <v>51</v>
      </c>
      <c r="AA5" s="148"/>
      <c r="AB5" s="148"/>
      <c r="AC5" s="112"/>
      <c r="AD5" s="165" t="s">
        <v>52</v>
      </c>
      <c r="AE5" s="166"/>
      <c r="AF5" s="167"/>
      <c r="AG5" s="111"/>
      <c r="AH5" s="148" t="s">
        <v>52</v>
      </c>
      <c r="AI5" s="148"/>
    </row>
    <row r="6" spans="1:35" s="39" customFormat="1" ht="21" customHeight="1">
      <c r="A6" s="154"/>
      <c r="B6" s="157"/>
      <c r="C6" s="175">
        <v>2023</v>
      </c>
      <c r="D6" s="175">
        <v>2024</v>
      </c>
      <c r="E6" s="179" t="s">
        <v>28</v>
      </c>
      <c r="F6" s="40"/>
      <c r="G6" s="151">
        <v>2023</v>
      </c>
      <c r="H6" s="151">
        <v>2024</v>
      </c>
      <c r="I6" s="179" t="s">
        <v>28</v>
      </c>
      <c r="J6" s="115"/>
      <c r="K6" s="181">
        <v>2023</v>
      </c>
      <c r="L6" s="165">
        <v>2024</v>
      </c>
      <c r="M6" s="166"/>
      <c r="N6" s="167"/>
      <c r="O6" s="111"/>
      <c r="P6" s="181">
        <v>2023</v>
      </c>
      <c r="Q6" s="165">
        <v>2024</v>
      </c>
      <c r="R6" s="166"/>
      <c r="S6" s="167"/>
      <c r="T6" s="111"/>
      <c r="U6" s="148"/>
      <c r="V6" s="174"/>
      <c r="W6" s="174"/>
      <c r="X6" s="148"/>
      <c r="Y6" s="111"/>
      <c r="Z6" s="151">
        <v>2023</v>
      </c>
      <c r="AA6" s="151">
        <v>2024</v>
      </c>
      <c r="AB6" s="179" t="s">
        <v>28</v>
      </c>
      <c r="AC6" s="116"/>
      <c r="AD6" s="183">
        <v>2023</v>
      </c>
      <c r="AE6" s="151">
        <v>2024</v>
      </c>
      <c r="AF6" s="149" t="s">
        <v>28</v>
      </c>
      <c r="AG6" s="111"/>
      <c r="AH6" s="151">
        <v>2023</v>
      </c>
      <c r="AI6" s="151">
        <v>2024</v>
      </c>
    </row>
    <row r="7" spans="1:35" s="39" customFormat="1" ht="43.5" customHeight="1">
      <c r="A7" s="154"/>
      <c r="B7" s="157"/>
      <c r="C7" s="176"/>
      <c r="D7" s="176"/>
      <c r="E7" s="180"/>
      <c r="F7" s="41"/>
      <c r="G7" s="152"/>
      <c r="H7" s="152"/>
      <c r="I7" s="180"/>
      <c r="J7" s="41"/>
      <c r="K7" s="182"/>
      <c r="L7" s="111" t="s">
        <v>45</v>
      </c>
      <c r="M7" s="111" t="s">
        <v>48</v>
      </c>
      <c r="N7" s="111" t="s">
        <v>28</v>
      </c>
      <c r="O7" s="41"/>
      <c r="P7" s="182"/>
      <c r="Q7" s="111" t="s">
        <v>45</v>
      </c>
      <c r="R7" s="111" t="s">
        <v>49</v>
      </c>
      <c r="S7" s="111" t="s">
        <v>28</v>
      </c>
      <c r="T7" s="41"/>
      <c r="U7" s="148"/>
      <c r="V7" s="174"/>
      <c r="W7" s="174"/>
      <c r="X7" s="148"/>
      <c r="Y7" s="111"/>
      <c r="Z7" s="152"/>
      <c r="AA7" s="152"/>
      <c r="AB7" s="180"/>
      <c r="AC7" s="117"/>
      <c r="AD7" s="184"/>
      <c r="AE7" s="152"/>
      <c r="AF7" s="150"/>
      <c r="AG7" s="41"/>
      <c r="AH7" s="152"/>
      <c r="AI7" s="152"/>
    </row>
    <row r="8" spans="1:35" s="39" customFormat="1" ht="15" customHeight="1">
      <c r="A8" s="155"/>
      <c r="B8" s="158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2931</v>
      </c>
      <c r="D10" s="106">
        <v>3125</v>
      </c>
      <c r="E10" s="106">
        <v>33</v>
      </c>
      <c r="F10" s="54"/>
      <c r="G10" s="54">
        <v>142</v>
      </c>
      <c r="H10" s="106">
        <v>172</v>
      </c>
      <c r="I10" s="54">
        <v>0</v>
      </c>
      <c r="J10" s="54"/>
      <c r="K10" s="54">
        <v>176</v>
      </c>
      <c r="L10" s="106">
        <v>146</v>
      </c>
      <c r="M10" s="106">
        <v>42</v>
      </c>
      <c r="N10" s="106">
        <v>1</v>
      </c>
      <c r="O10" s="54"/>
      <c r="P10" s="54">
        <v>25</v>
      </c>
      <c r="Q10" s="106">
        <v>27</v>
      </c>
      <c r="R10" s="106">
        <v>1</v>
      </c>
      <c r="S10" s="106">
        <v>0</v>
      </c>
      <c r="T10" s="54"/>
      <c r="U10" s="54">
        <v>16</v>
      </c>
      <c r="V10" s="54">
        <v>14</v>
      </c>
      <c r="W10" s="54">
        <v>8</v>
      </c>
      <c r="X10" s="54">
        <v>0</v>
      </c>
      <c r="Y10" s="54"/>
      <c r="Z10" s="54">
        <v>2076</v>
      </c>
      <c r="AA10" s="54">
        <v>2268</v>
      </c>
      <c r="AB10" s="54">
        <v>32</v>
      </c>
      <c r="AC10" s="54"/>
      <c r="AD10" s="54">
        <v>172</v>
      </c>
      <c r="AE10" s="54">
        <v>246</v>
      </c>
      <c r="AF10" s="54">
        <v>0</v>
      </c>
      <c r="AG10" s="54"/>
      <c r="AH10" s="54">
        <v>340</v>
      </c>
      <c r="AI10" s="106">
        <v>266</v>
      </c>
    </row>
    <row r="11" spans="1:35" s="39" customFormat="1" ht="24.95" customHeight="1">
      <c r="A11" s="52">
        <v>2</v>
      </c>
      <c r="B11" s="53" t="s">
        <v>2</v>
      </c>
      <c r="C11" s="54">
        <v>1563</v>
      </c>
      <c r="D11" s="106">
        <v>1622</v>
      </c>
      <c r="E11" s="106">
        <v>12</v>
      </c>
      <c r="F11" s="54"/>
      <c r="G11" s="54">
        <v>114</v>
      </c>
      <c r="H11" s="106">
        <v>133</v>
      </c>
      <c r="I11" s="54">
        <v>0</v>
      </c>
      <c r="J11" s="54"/>
      <c r="K11" s="54">
        <v>124</v>
      </c>
      <c r="L11" s="106">
        <v>147</v>
      </c>
      <c r="M11" s="106">
        <v>42</v>
      </c>
      <c r="N11" s="106">
        <v>1</v>
      </c>
      <c r="O11" s="54"/>
      <c r="P11" s="54">
        <v>17</v>
      </c>
      <c r="Q11" s="106">
        <v>17</v>
      </c>
      <c r="R11" s="106">
        <v>0</v>
      </c>
      <c r="S11" s="106">
        <v>0</v>
      </c>
      <c r="T11" s="54"/>
      <c r="U11" s="54">
        <v>6</v>
      </c>
      <c r="V11" s="54">
        <v>4</v>
      </c>
      <c r="W11" s="54">
        <v>2</v>
      </c>
      <c r="X11" s="54">
        <v>1</v>
      </c>
      <c r="Y11" s="54"/>
      <c r="Z11" s="54">
        <v>1165</v>
      </c>
      <c r="AA11" s="54">
        <v>1199</v>
      </c>
      <c r="AB11" s="54">
        <v>11</v>
      </c>
      <c r="AC11" s="54"/>
      <c r="AD11" s="54">
        <v>66</v>
      </c>
      <c r="AE11" s="54">
        <v>72</v>
      </c>
      <c r="AF11" s="54">
        <v>0</v>
      </c>
      <c r="AG11" s="54"/>
      <c r="AH11" s="54">
        <v>77</v>
      </c>
      <c r="AI11" s="106">
        <v>54</v>
      </c>
    </row>
    <row r="12" spans="1:35" s="39" customFormat="1" ht="24.95" customHeight="1">
      <c r="A12" s="52">
        <v>3</v>
      </c>
      <c r="B12" s="53" t="s">
        <v>3</v>
      </c>
      <c r="C12" s="54">
        <v>6957</v>
      </c>
      <c r="D12" s="106">
        <v>8151</v>
      </c>
      <c r="E12" s="106">
        <v>41</v>
      </c>
      <c r="F12" s="54"/>
      <c r="G12" s="54">
        <v>264</v>
      </c>
      <c r="H12" s="106">
        <v>413</v>
      </c>
      <c r="I12" s="54">
        <v>0</v>
      </c>
      <c r="J12" s="54"/>
      <c r="K12" s="54">
        <v>563</v>
      </c>
      <c r="L12" s="106">
        <v>575</v>
      </c>
      <c r="M12" s="106">
        <v>168</v>
      </c>
      <c r="N12" s="106">
        <v>4</v>
      </c>
      <c r="O12" s="54"/>
      <c r="P12" s="54">
        <v>19</v>
      </c>
      <c r="Q12" s="106">
        <v>29</v>
      </c>
      <c r="R12" s="106">
        <v>2</v>
      </c>
      <c r="S12" s="106">
        <v>0</v>
      </c>
      <c r="T12" s="54"/>
      <c r="U12" s="54">
        <v>47</v>
      </c>
      <c r="V12" s="54">
        <v>25</v>
      </c>
      <c r="W12" s="54">
        <v>12</v>
      </c>
      <c r="X12" s="54">
        <v>4</v>
      </c>
      <c r="Y12" s="54"/>
      <c r="Z12" s="54">
        <v>5605</v>
      </c>
      <c r="AA12" s="54">
        <v>6513</v>
      </c>
      <c r="AB12" s="54">
        <v>37</v>
      </c>
      <c r="AC12" s="54"/>
      <c r="AD12" s="54">
        <v>330</v>
      </c>
      <c r="AE12" s="54">
        <v>476</v>
      </c>
      <c r="AF12" s="54">
        <v>0</v>
      </c>
      <c r="AG12" s="54"/>
      <c r="AH12" s="54">
        <v>176</v>
      </c>
      <c r="AI12" s="106">
        <v>145</v>
      </c>
    </row>
    <row r="13" spans="1:35" s="39" customFormat="1" ht="24.95" customHeight="1">
      <c r="A13" s="52">
        <v>4</v>
      </c>
      <c r="B13" s="53" t="s">
        <v>21</v>
      </c>
      <c r="C13" s="54">
        <v>2679</v>
      </c>
      <c r="D13" s="106">
        <v>2306</v>
      </c>
      <c r="E13" s="106">
        <v>16</v>
      </c>
      <c r="F13" s="54"/>
      <c r="G13" s="54">
        <v>71</v>
      </c>
      <c r="H13" s="106">
        <v>73</v>
      </c>
      <c r="I13" s="54">
        <v>0</v>
      </c>
      <c r="J13" s="54"/>
      <c r="K13" s="54">
        <v>332</v>
      </c>
      <c r="L13" s="106">
        <v>271</v>
      </c>
      <c r="M13" s="106">
        <v>19</v>
      </c>
      <c r="N13" s="106">
        <v>0</v>
      </c>
      <c r="O13" s="54"/>
      <c r="P13" s="54">
        <v>43</v>
      </c>
      <c r="Q13" s="106">
        <v>36</v>
      </c>
      <c r="R13" s="106">
        <v>0</v>
      </c>
      <c r="S13" s="106">
        <v>0</v>
      </c>
      <c r="T13" s="54"/>
      <c r="U13" s="54">
        <v>3</v>
      </c>
      <c r="V13" s="54">
        <v>2</v>
      </c>
      <c r="W13" s="54">
        <v>1</v>
      </c>
      <c r="X13" s="54">
        <v>1</v>
      </c>
      <c r="Y13" s="54"/>
      <c r="Z13" s="54">
        <v>1920</v>
      </c>
      <c r="AA13" s="54">
        <v>1657</v>
      </c>
      <c r="AB13" s="54">
        <v>16</v>
      </c>
      <c r="AC13" s="54"/>
      <c r="AD13" s="54">
        <v>271</v>
      </c>
      <c r="AE13" s="54">
        <v>245</v>
      </c>
      <c r="AF13" s="54">
        <v>0</v>
      </c>
      <c r="AG13" s="54"/>
      <c r="AH13" s="54">
        <v>42</v>
      </c>
      <c r="AI13" s="106">
        <v>24</v>
      </c>
    </row>
    <row r="14" spans="1:35" s="39" customFormat="1" ht="24.95" customHeight="1">
      <c r="A14" s="52">
        <v>5</v>
      </c>
      <c r="B14" s="53" t="s">
        <v>4</v>
      </c>
      <c r="C14" s="54">
        <v>2485</v>
      </c>
      <c r="D14" s="106">
        <v>2715</v>
      </c>
      <c r="E14" s="106">
        <v>23</v>
      </c>
      <c r="F14" s="54"/>
      <c r="G14" s="54">
        <v>127</v>
      </c>
      <c r="H14" s="106">
        <v>133</v>
      </c>
      <c r="I14" s="54">
        <v>0</v>
      </c>
      <c r="J14" s="54"/>
      <c r="K14" s="54">
        <v>176</v>
      </c>
      <c r="L14" s="106">
        <v>205</v>
      </c>
      <c r="M14" s="106">
        <v>34</v>
      </c>
      <c r="N14" s="106">
        <v>7</v>
      </c>
      <c r="O14" s="54"/>
      <c r="P14" s="54">
        <v>9</v>
      </c>
      <c r="Q14" s="106">
        <v>12</v>
      </c>
      <c r="R14" s="106">
        <v>1</v>
      </c>
      <c r="S14" s="106">
        <v>0</v>
      </c>
      <c r="T14" s="54"/>
      <c r="U14" s="54">
        <v>11</v>
      </c>
      <c r="V14" s="54">
        <v>7</v>
      </c>
      <c r="W14" s="54">
        <v>7</v>
      </c>
      <c r="X14" s="54">
        <v>1</v>
      </c>
      <c r="Y14" s="54"/>
      <c r="Z14" s="54">
        <v>1886</v>
      </c>
      <c r="AA14" s="54">
        <v>2078</v>
      </c>
      <c r="AB14" s="54">
        <v>16</v>
      </c>
      <c r="AC14" s="54"/>
      <c r="AD14" s="54">
        <v>194</v>
      </c>
      <c r="AE14" s="54">
        <v>233</v>
      </c>
      <c r="AF14" s="54">
        <v>0</v>
      </c>
      <c r="AG14" s="54"/>
      <c r="AH14" s="54">
        <v>93</v>
      </c>
      <c r="AI14" s="106">
        <v>54</v>
      </c>
    </row>
    <row r="15" spans="1:35" s="39" customFormat="1" ht="24.95" customHeight="1">
      <c r="A15" s="52">
        <v>6</v>
      </c>
      <c r="B15" s="53" t="s">
        <v>5</v>
      </c>
      <c r="C15" s="54">
        <v>2333</v>
      </c>
      <c r="D15" s="106">
        <v>2523</v>
      </c>
      <c r="E15" s="106">
        <v>50</v>
      </c>
      <c r="F15" s="54"/>
      <c r="G15" s="54">
        <v>111</v>
      </c>
      <c r="H15" s="106">
        <v>125</v>
      </c>
      <c r="I15" s="54">
        <v>0</v>
      </c>
      <c r="J15" s="54"/>
      <c r="K15" s="54">
        <v>213</v>
      </c>
      <c r="L15" s="106">
        <v>240</v>
      </c>
      <c r="M15" s="106">
        <v>47</v>
      </c>
      <c r="N15" s="106">
        <v>0</v>
      </c>
      <c r="O15" s="54"/>
      <c r="P15" s="54">
        <v>9</v>
      </c>
      <c r="Q15" s="106">
        <v>14</v>
      </c>
      <c r="R15" s="106">
        <v>0</v>
      </c>
      <c r="S15" s="106">
        <v>0</v>
      </c>
      <c r="T15" s="54"/>
      <c r="U15" s="54">
        <v>2</v>
      </c>
      <c r="V15" s="54">
        <v>0</v>
      </c>
      <c r="W15" s="54">
        <v>0</v>
      </c>
      <c r="X15" s="54">
        <v>0</v>
      </c>
      <c r="Y15" s="54"/>
      <c r="Z15" s="54">
        <v>1820</v>
      </c>
      <c r="AA15" s="54">
        <v>1954</v>
      </c>
      <c r="AB15" s="54">
        <v>50</v>
      </c>
      <c r="AC15" s="54"/>
      <c r="AD15" s="54">
        <v>139</v>
      </c>
      <c r="AE15" s="54">
        <v>165</v>
      </c>
      <c r="AF15" s="54">
        <v>0</v>
      </c>
      <c r="AG15" s="54"/>
      <c r="AH15" s="54">
        <v>41</v>
      </c>
      <c r="AI15" s="106">
        <v>25</v>
      </c>
    </row>
    <row r="16" spans="1:35" s="39" customFormat="1" ht="24.95" customHeight="1">
      <c r="A16" s="52">
        <v>7</v>
      </c>
      <c r="B16" s="53" t="s">
        <v>6</v>
      </c>
      <c r="C16" s="54">
        <v>3145</v>
      </c>
      <c r="D16" s="106">
        <v>2506</v>
      </c>
      <c r="E16" s="106">
        <v>6</v>
      </c>
      <c r="F16" s="54"/>
      <c r="G16" s="54">
        <v>138</v>
      </c>
      <c r="H16" s="106">
        <v>119</v>
      </c>
      <c r="I16" s="54">
        <v>0</v>
      </c>
      <c r="J16" s="54"/>
      <c r="K16" s="54">
        <v>272</v>
      </c>
      <c r="L16" s="106">
        <v>208</v>
      </c>
      <c r="M16" s="106">
        <v>47</v>
      </c>
      <c r="N16" s="106">
        <v>1</v>
      </c>
      <c r="O16" s="54"/>
      <c r="P16" s="54">
        <v>18</v>
      </c>
      <c r="Q16" s="106">
        <v>10</v>
      </c>
      <c r="R16" s="106">
        <v>0</v>
      </c>
      <c r="S16" s="106">
        <v>0</v>
      </c>
      <c r="T16" s="54"/>
      <c r="U16" s="54">
        <v>6</v>
      </c>
      <c r="V16" s="54">
        <v>3</v>
      </c>
      <c r="W16" s="54">
        <v>2</v>
      </c>
      <c r="X16" s="54">
        <v>0</v>
      </c>
      <c r="Y16" s="54"/>
      <c r="Z16" s="54">
        <v>2391</v>
      </c>
      <c r="AA16" s="54">
        <v>1835</v>
      </c>
      <c r="AB16" s="54">
        <v>5</v>
      </c>
      <c r="AC16" s="54"/>
      <c r="AD16" s="54">
        <v>166</v>
      </c>
      <c r="AE16" s="54">
        <v>184</v>
      </c>
      <c r="AF16" s="54">
        <v>0</v>
      </c>
      <c r="AG16" s="54"/>
      <c r="AH16" s="54">
        <v>160</v>
      </c>
      <c r="AI16" s="106">
        <v>150</v>
      </c>
    </row>
    <row r="17" spans="1:35" s="39" customFormat="1" ht="24.95" customHeight="1">
      <c r="A17" s="52">
        <v>8</v>
      </c>
      <c r="B17" s="53" t="s">
        <v>22</v>
      </c>
      <c r="C17" s="54">
        <v>1271</v>
      </c>
      <c r="D17" s="106">
        <v>1439</v>
      </c>
      <c r="E17" s="106">
        <v>10</v>
      </c>
      <c r="F17" s="54"/>
      <c r="G17" s="54">
        <v>122</v>
      </c>
      <c r="H17" s="106">
        <v>145</v>
      </c>
      <c r="I17" s="54">
        <v>0</v>
      </c>
      <c r="J17" s="54"/>
      <c r="K17" s="54">
        <v>147</v>
      </c>
      <c r="L17" s="106">
        <v>177</v>
      </c>
      <c r="M17" s="106">
        <v>14</v>
      </c>
      <c r="N17" s="106">
        <v>1</v>
      </c>
      <c r="O17" s="54"/>
      <c r="P17" s="54">
        <v>30</v>
      </c>
      <c r="Q17" s="106">
        <v>25</v>
      </c>
      <c r="R17" s="106">
        <v>0</v>
      </c>
      <c r="S17" s="106">
        <v>0</v>
      </c>
      <c r="T17" s="54"/>
      <c r="U17" s="54">
        <v>7</v>
      </c>
      <c r="V17" s="54">
        <v>1</v>
      </c>
      <c r="W17" s="54">
        <v>1</v>
      </c>
      <c r="X17" s="54">
        <v>0</v>
      </c>
      <c r="Y17" s="54"/>
      <c r="Z17" s="54">
        <v>754</v>
      </c>
      <c r="AA17" s="54">
        <v>878</v>
      </c>
      <c r="AB17" s="54">
        <v>9</v>
      </c>
      <c r="AC17" s="54"/>
      <c r="AD17" s="54">
        <v>168</v>
      </c>
      <c r="AE17" s="54">
        <v>191</v>
      </c>
      <c r="AF17" s="54">
        <v>0</v>
      </c>
      <c r="AG17" s="54"/>
      <c r="AH17" s="54">
        <v>50</v>
      </c>
      <c r="AI17" s="106">
        <v>23</v>
      </c>
    </row>
    <row r="18" spans="1:35" s="39" customFormat="1" ht="24.95" customHeight="1">
      <c r="A18" s="52">
        <v>9</v>
      </c>
      <c r="B18" s="53" t="s">
        <v>66</v>
      </c>
      <c r="C18" s="54">
        <v>10263</v>
      </c>
      <c r="D18" s="106">
        <v>11880</v>
      </c>
      <c r="E18" s="106">
        <v>36</v>
      </c>
      <c r="F18" s="54"/>
      <c r="G18" s="54">
        <v>454</v>
      </c>
      <c r="H18" s="106">
        <v>548</v>
      </c>
      <c r="I18" s="54">
        <v>0</v>
      </c>
      <c r="J18" s="54"/>
      <c r="K18" s="54">
        <v>1211</v>
      </c>
      <c r="L18" s="106">
        <v>1069</v>
      </c>
      <c r="M18" s="106">
        <v>267</v>
      </c>
      <c r="N18" s="106">
        <v>7</v>
      </c>
      <c r="O18" s="54"/>
      <c r="P18" s="54">
        <v>54</v>
      </c>
      <c r="Q18" s="106">
        <v>54</v>
      </c>
      <c r="R18" s="106">
        <v>4</v>
      </c>
      <c r="S18" s="106">
        <v>0</v>
      </c>
      <c r="T18" s="54"/>
      <c r="U18" s="54">
        <v>50</v>
      </c>
      <c r="V18" s="54">
        <v>29</v>
      </c>
      <c r="W18" s="54">
        <v>23</v>
      </c>
      <c r="X18" s="54">
        <v>0</v>
      </c>
      <c r="Y18" s="54"/>
      <c r="Z18" s="54">
        <v>6895</v>
      </c>
      <c r="AA18" s="54">
        <v>8345</v>
      </c>
      <c r="AB18" s="54">
        <v>29</v>
      </c>
      <c r="AC18" s="54"/>
      <c r="AD18" s="54">
        <v>1424</v>
      </c>
      <c r="AE18" s="54">
        <v>1650</v>
      </c>
      <c r="AF18" s="54">
        <v>0</v>
      </c>
      <c r="AG18" s="54"/>
      <c r="AH18" s="54">
        <v>225</v>
      </c>
      <c r="AI18" s="106">
        <v>214</v>
      </c>
    </row>
    <row r="19" spans="1:35" s="39" customFormat="1" ht="24.95" customHeight="1">
      <c r="A19" s="52">
        <v>10</v>
      </c>
      <c r="B19" s="53" t="s">
        <v>7</v>
      </c>
      <c r="C19" s="54">
        <v>1969</v>
      </c>
      <c r="D19" s="106">
        <v>2129</v>
      </c>
      <c r="E19" s="106">
        <v>25</v>
      </c>
      <c r="F19" s="54"/>
      <c r="G19" s="54">
        <v>52</v>
      </c>
      <c r="H19" s="106">
        <v>76</v>
      </c>
      <c r="I19" s="54">
        <v>1</v>
      </c>
      <c r="J19" s="54"/>
      <c r="K19" s="54">
        <v>141</v>
      </c>
      <c r="L19" s="106">
        <v>125</v>
      </c>
      <c r="M19" s="106">
        <v>49</v>
      </c>
      <c r="N19" s="106">
        <v>1</v>
      </c>
      <c r="O19" s="54"/>
      <c r="P19" s="54">
        <v>3</v>
      </c>
      <c r="Q19" s="106">
        <v>3</v>
      </c>
      <c r="R19" s="106">
        <v>0</v>
      </c>
      <c r="S19" s="106">
        <v>0</v>
      </c>
      <c r="T19" s="54"/>
      <c r="U19" s="54">
        <v>2</v>
      </c>
      <c r="V19" s="54">
        <v>1</v>
      </c>
      <c r="W19" s="54">
        <v>1</v>
      </c>
      <c r="X19" s="54">
        <v>0</v>
      </c>
      <c r="Y19" s="54"/>
      <c r="Z19" s="54">
        <v>1590</v>
      </c>
      <c r="AA19" s="54">
        <v>1729</v>
      </c>
      <c r="AB19" s="54">
        <v>22</v>
      </c>
      <c r="AC19" s="54"/>
      <c r="AD19" s="54">
        <v>79</v>
      </c>
      <c r="AE19" s="54">
        <v>117</v>
      </c>
      <c r="AF19" s="54">
        <v>1</v>
      </c>
      <c r="AG19" s="54"/>
      <c r="AH19" s="54">
        <v>104</v>
      </c>
      <c r="AI19" s="106">
        <v>79</v>
      </c>
    </row>
    <row r="20" spans="1:35" s="39" customFormat="1" ht="24.95" customHeight="1">
      <c r="A20" s="52">
        <v>11</v>
      </c>
      <c r="B20" s="53" t="s">
        <v>23</v>
      </c>
      <c r="C20" s="54">
        <v>975</v>
      </c>
      <c r="D20" s="106">
        <v>491</v>
      </c>
      <c r="E20" s="106">
        <v>0</v>
      </c>
      <c r="F20" s="54"/>
      <c r="G20" s="54">
        <v>10</v>
      </c>
      <c r="H20" s="106">
        <v>3</v>
      </c>
      <c r="I20" s="54">
        <v>0</v>
      </c>
      <c r="J20" s="54"/>
      <c r="K20" s="54">
        <v>100</v>
      </c>
      <c r="L20" s="106">
        <v>63</v>
      </c>
      <c r="M20" s="106">
        <v>27</v>
      </c>
      <c r="N20" s="106">
        <v>0</v>
      </c>
      <c r="O20" s="54"/>
      <c r="P20" s="54">
        <v>5</v>
      </c>
      <c r="Q20" s="106">
        <v>3</v>
      </c>
      <c r="R20" s="106">
        <v>0</v>
      </c>
      <c r="S20" s="106">
        <v>0</v>
      </c>
      <c r="T20" s="54"/>
      <c r="U20" s="54">
        <v>2</v>
      </c>
      <c r="V20" s="54">
        <v>0</v>
      </c>
      <c r="W20" s="54">
        <v>0</v>
      </c>
      <c r="X20" s="54">
        <v>0</v>
      </c>
      <c r="Y20" s="54"/>
      <c r="Z20" s="54">
        <v>791</v>
      </c>
      <c r="AA20" s="54">
        <v>373</v>
      </c>
      <c r="AB20" s="54">
        <v>0</v>
      </c>
      <c r="AC20" s="54"/>
      <c r="AD20" s="54">
        <v>58</v>
      </c>
      <c r="AE20" s="54">
        <v>40</v>
      </c>
      <c r="AF20" s="54">
        <v>0</v>
      </c>
      <c r="AG20" s="54"/>
      <c r="AH20" s="54">
        <v>11</v>
      </c>
      <c r="AI20" s="106">
        <v>9</v>
      </c>
    </row>
    <row r="21" spans="1:35" s="39" customFormat="1" ht="24.95" customHeight="1">
      <c r="A21" s="52">
        <v>12</v>
      </c>
      <c r="B21" s="53" t="s">
        <v>8</v>
      </c>
      <c r="C21" s="54">
        <v>3195</v>
      </c>
      <c r="D21" s="106">
        <v>3754</v>
      </c>
      <c r="E21" s="106">
        <v>26</v>
      </c>
      <c r="F21" s="54"/>
      <c r="G21" s="54">
        <v>177</v>
      </c>
      <c r="H21" s="106">
        <v>236</v>
      </c>
      <c r="I21" s="54">
        <v>1</v>
      </c>
      <c r="J21" s="54"/>
      <c r="K21" s="54">
        <v>384</v>
      </c>
      <c r="L21" s="106">
        <v>400</v>
      </c>
      <c r="M21" s="106">
        <v>114</v>
      </c>
      <c r="N21" s="106">
        <v>3</v>
      </c>
      <c r="O21" s="54"/>
      <c r="P21" s="54">
        <v>21</v>
      </c>
      <c r="Q21" s="106">
        <v>27</v>
      </c>
      <c r="R21" s="106">
        <v>0</v>
      </c>
      <c r="S21" s="106">
        <v>0</v>
      </c>
      <c r="T21" s="54"/>
      <c r="U21" s="54">
        <v>13</v>
      </c>
      <c r="V21" s="54">
        <v>8</v>
      </c>
      <c r="W21" s="54">
        <v>4</v>
      </c>
      <c r="X21" s="54">
        <v>1</v>
      </c>
      <c r="Y21" s="54"/>
      <c r="Z21" s="54">
        <v>2071</v>
      </c>
      <c r="AA21" s="54">
        <v>2473</v>
      </c>
      <c r="AB21" s="54">
        <v>22</v>
      </c>
      <c r="AC21" s="54"/>
      <c r="AD21" s="54">
        <v>357</v>
      </c>
      <c r="AE21" s="54">
        <v>454</v>
      </c>
      <c r="AF21" s="54">
        <v>0</v>
      </c>
      <c r="AG21" s="54"/>
      <c r="AH21" s="54">
        <v>185</v>
      </c>
      <c r="AI21" s="106">
        <v>164</v>
      </c>
    </row>
    <row r="22" spans="1:35" s="39" customFormat="1" ht="24.95" customHeight="1">
      <c r="A22" s="52">
        <v>13</v>
      </c>
      <c r="B22" s="53" t="s">
        <v>9</v>
      </c>
      <c r="C22" s="54">
        <v>1888</v>
      </c>
      <c r="D22" s="106">
        <v>2183</v>
      </c>
      <c r="E22" s="106">
        <v>26</v>
      </c>
      <c r="F22" s="54"/>
      <c r="G22" s="54">
        <v>67</v>
      </c>
      <c r="H22" s="106">
        <v>114</v>
      </c>
      <c r="I22" s="54">
        <v>0</v>
      </c>
      <c r="J22" s="54"/>
      <c r="K22" s="54">
        <v>143</v>
      </c>
      <c r="L22" s="106">
        <v>113</v>
      </c>
      <c r="M22" s="106">
        <v>22</v>
      </c>
      <c r="N22" s="106">
        <v>2</v>
      </c>
      <c r="O22" s="54"/>
      <c r="P22" s="54">
        <v>10</v>
      </c>
      <c r="Q22" s="106">
        <v>19</v>
      </c>
      <c r="R22" s="106">
        <v>0</v>
      </c>
      <c r="S22" s="106">
        <v>0</v>
      </c>
      <c r="T22" s="54"/>
      <c r="U22" s="54">
        <v>7</v>
      </c>
      <c r="V22" s="54">
        <v>6</v>
      </c>
      <c r="W22" s="54">
        <v>4</v>
      </c>
      <c r="X22" s="54">
        <v>1</v>
      </c>
      <c r="Y22" s="54"/>
      <c r="Z22" s="54">
        <v>1493</v>
      </c>
      <c r="AA22" s="54">
        <v>1795</v>
      </c>
      <c r="AB22" s="54">
        <v>24</v>
      </c>
      <c r="AC22" s="54"/>
      <c r="AD22" s="54">
        <v>144</v>
      </c>
      <c r="AE22" s="54">
        <v>125</v>
      </c>
      <c r="AF22" s="54">
        <v>0</v>
      </c>
      <c r="AG22" s="54"/>
      <c r="AH22" s="54">
        <v>31</v>
      </c>
      <c r="AI22" s="106">
        <v>17</v>
      </c>
    </row>
    <row r="23" spans="1:35" s="39" customFormat="1" ht="24.95" customHeight="1">
      <c r="A23" s="52">
        <v>14</v>
      </c>
      <c r="B23" s="53" t="s">
        <v>24</v>
      </c>
      <c r="C23" s="54">
        <v>4873</v>
      </c>
      <c r="D23" s="106">
        <v>5624</v>
      </c>
      <c r="E23" s="106">
        <v>55</v>
      </c>
      <c r="F23" s="54"/>
      <c r="G23" s="54">
        <v>248</v>
      </c>
      <c r="H23" s="106">
        <v>332</v>
      </c>
      <c r="I23" s="54">
        <v>0</v>
      </c>
      <c r="J23" s="54"/>
      <c r="K23" s="54">
        <v>386</v>
      </c>
      <c r="L23" s="106">
        <v>380</v>
      </c>
      <c r="M23" s="106">
        <v>71</v>
      </c>
      <c r="N23" s="106">
        <v>2</v>
      </c>
      <c r="O23" s="54"/>
      <c r="P23" s="54">
        <v>18</v>
      </c>
      <c r="Q23" s="106">
        <v>16</v>
      </c>
      <c r="R23" s="106">
        <v>1</v>
      </c>
      <c r="S23" s="106">
        <v>0</v>
      </c>
      <c r="T23" s="54"/>
      <c r="U23" s="54">
        <v>16</v>
      </c>
      <c r="V23" s="54">
        <v>2</v>
      </c>
      <c r="W23" s="54">
        <v>1</v>
      </c>
      <c r="X23" s="54">
        <v>0</v>
      </c>
      <c r="Y23" s="54"/>
      <c r="Z23" s="54">
        <v>3741</v>
      </c>
      <c r="AA23" s="54">
        <v>4319</v>
      </c>
      <c r="AB23" s="54">
        <v>51</v>
      </c>
      <c r="AC23" s="54"/>
      <c r="AD23" s="54">
        <v>420</v>
      </c>
      <c r="AE23" s="54">
        <v>542</v>
      </c>
      <c r="AF23" s="54">
        <v>2</v>
      </c>
      <c r="AG23" s="54"/>
      <c r="AH23" s="54">
        <v>60</v>
      </c>
      <c r="AI23" s="106">
        <v>35</v>
      </c>
    </row>
    <row r="24" spans="1:35" s="39" customFormat="1" ht="24.95" customHeight="1">
      <c r="A24" s="52">
        <v>15</v>
      </c>
      <c r="B24" s="53" t="s">
        <v>10</v>
      </c>
      <c r="C24" s="54">
        <v>2815</v>
      </c>
      <c r="D24" s="106">
        <v>3364</v>
      </c>
      <c r="E24" s="106">
        <v>22</v>
      </c>
      <c r="F24" s="54"/>
      <c r="G24" s="54">
        <v>125</v>
      </c>
      <c r="H24" s="106">
        <v>155</v>
      </c>
      <c r="I24" s="54">
        <v>0</v>
      </c>
      <c r="J24" s="54"/>
      <c r="K24" s="54">
        <v>162</v>
      </c>
      <c r="L24" s="106">
        <v>164</v>
      </c>
      <c r="M24" s="106">
        <v>33</v>
      </c>
      <c r="N24" s="106">
        <v>2</v>
      </c>
      <c r="O24" s="54"/>
      <c r="P24" s="54">
        <v>17</v>
      </c>
      <c r="Q24" s="106">
        <v>21</v>
      </c>
      <c r="R24" s="106">
        <v>0</v>
      </c>
      <c r="S24" s="106">
        <v>0</v>
      </c>
      <c r="T24" s="54"/>
      <c r="U24" s="54">
        <v>3</v>
      </c>
      <c r="V24" s="54">
        <v>3</v>
      </c>
      <c r="W24" s="54">
        <v>3</v>
      </c>
      <c r="X24" s="54">
        <v>0</v>
      </c>
      <c r="Y24" s="54"/>
      <c r="Z24" s="54">
        <v>2252</v>
      </c>
      <c r="AA24" s="54">
        <v>2714</v>
      </c>
      <c r="AB24" s="54">
        <v>20</v>
      </c>
      <c r="AC24" s="54"/>
      <c r="AD24" s="54">
        <v>97</v>
      </c>
      <c r="AE24" s="54">
        <v>159</v>
      </c>
      <c r="AF24" s="54">
        <v>0</v>
      </c>
      <c r="AG24" s="54"/>
      <c r="AH24" s="54">
        <v>162</v>
      </c>
      <c r="AI24" s="106">
        <v>151</v>
      </c>
    </row>
    <row r="25" spans="1:35" s="39" customFormat="1" ht="24.95" customHeight="1">
      <c r="A25" s="52">
        <v>16</v>
      </c>
      <c r="B25" s="53" t="s">
        <v>11</v>
      </c>
      <c r="C25" s="54">
        <v>1710</v>
      </c>
      <c r="D25" s="106">
        <v>1788</v>
      </c>
      <c r="E25" s="106">
        <v>10</v>
      </c>
      <c r="F25" s="54"/>
      <c r="G25" s="54">
        <v>104</v>
      </c>
      <c r="H25" s="106">
        <v>134</v>
      </c>
      <c r="I25" s="54">
        <v>0</v>
      </c>
      <c r="J25" s="54"/>
      <c r="K25" s="54">
        <v>118</v>
      </c>
      <c r="L25" s="106">
        <v>135</v>
      </c>
      <c r="M25" s="106">
        <v>16</v>
      </c>
      <c r="N25" s="106">
        <v>0</v>
      </c>
      <c r="O25" s="54"/>
      <c r="P25" s="54">
        <v>11</v>
      </c>
      <c r="Q25" s="106">
        <v>15</v>
      </c>
      <c r="R25" s="106">
        <v>2</v>
      </c>
      <c r="S25" s="106">
        <v>0</v>
      </c>
      <c r="T25" s="54"/>
      <c r="U25" s="54">
        <v>4</v>
      </c>
      <c r="V25" s="54">
        <v>2</v>
      </c>
      <c r="W25" s="54">
        <v>2</v>
      </c>
      <c r="X25" s="54">
        <v>0</v>
      </c>
      <c r="Y25" s="54"/>
      <c r="Z25" s="54">
        <v>1278</v>
      </c>
      <c r="AA25" s="54">
        <v>1359</v>
      </c>
      <c r="AB25" s="54">
        <v>10</v>
      </c>
      <c r="AC25" s="54"/>
      <c r="AD25" s="54">
        <v>78</v>
      </c>
      <c r="AE25" s="54">
        <v>104</v>
      </c>
      <c r="AF25" s="54">
        <v>0</v>
      </c>
      <c r="AG25" s="54"/>
      <c r="AH25" s="54">
        <v>121</v>
      </c>
      <c r="AI25" s="106">
        <v>41</v>
      </c>
    </row>
    <row r="26" spans="1:35" s="39" customFormat="1" ht="24.95" customHeight="1">
      <c r="A26" s="52">
        <v>17</v>
      </c>
      <c r="B26" s="53" t="s">
        <v>12</v>
      </c>
      <c r="C26" s="54">
        <v>1653</v>
      </c>
      <c r="D26" s="106">
        <v>1742</v>
      </c>
      <c r="E26" s="106">
        <v>14</v>
      </c>
      <c r="F26" s="54"/>
      <c r="G26" s="54">
        <v>121</v>
      </c>
      <c r="H26" s="106">
        <v>124</v>
      </c>
      <c r="I26" s="54">
        <v>1</v>
      </c>
      <c r="J26" s="54"/>
      <c r="K26" s="54">
        <v>236</v>
      </c>
      <c r="L26" s="106">
        <v>242</v>
      </c>
      <c r="M26" s="106">
        <v>76</v>
      </c>
      <c r="N26" s="106">
        <v>4</v>
      </c>
      <c r="O26" s="54"/>
      <c r="P26" s="54">
        <v>18</v>
      </c>
      <c r="Q26" s="106">
        <v>23</v>
      </c>
      <c r="R26" s="106">
        <v>0</v>
      </c>
      <c r="S26" s="106">
        <v>0</v>
      </c>
      <c r="T26" s="54"/>
      <c r="U26" s="54">
        <v>19</v>
      </c>
      <c r="V26" s="54">
        <v>10</v>
      </c>
      <c r="W26" s="54">
        <v>5</v>
      </c>
      <c r="X26" s="54">
        <v>0</v>
      </c>
      <c r="Y26" s="54"/>
      <c r="Z26" s="54">
        <v>993</v>
      </c>
      <c r="AA26" s="54">
        <v>1078</v>
      </c>
      <c r="AB26" s="54">
        <v>9</v>
      </c>
      <c r="AC26" s="54"/>
      <c r="AD26" s="54">
        <v>140</v>
      </c>
      <c r="AE26" s="54">
        <v>170</v>
      </c>
      <c r="AF26" s="54">
        <v>0</v>
      </c>
      <c r="AG26" s="54"/>
      <c r="AH26" s="54">
        <v>145</v>
      </c>
      <c r="AI26" s="106">
        <v>105</v>
      </c>
    </row>
    <row r="27" spans="1:35" s="39" customFormat="1" ht="24.95" customHeight="1">
      <c r="A27" s="52">
        <v>18</v>
      </c>
      <c r="B27" s="53" t="s">
        <v>13</v>
      </c>
      <c r="C27" s="54">
        <v>1114</v>
      </c>
      <c r="D27" s="106">
        <v>1297</v>
      </c>
      <c r="E27" s="106">
        <v>1</v>
      </c>
      <c r="F27" s="54"/>
      <c r="G27" s="54">
        <v>108</v>
      </c>
      <c r="H27" s="106">
        <v>114</v>
      </c>
      <c r="I27" s="54">
        <v>0</v>
      </c>
      <c r="J27" s="54"/>
      <c r="K27" s="54">
        <v>123</v>
      </c>
      <c r="L27" s="106">
        <v>101</v>
      </c>
      <c r="M27" s="106">
        <v>42</v>
      </c>
      <c r="N27" s="106">
        <v>0</v>
      </c>
      <c r="O27" s="54"/>
      <c r="P27" s="54">
        <v>13</v>
      </c>
      <c r="Q27" s="106">
        <v>13</v>
      </c>
      <c r="R27" s="106">
        <v>0</v>
      </c>
      <c r="S27" s="106">
        <v>0</v>
      </c>
      <c r="T27" s="54"/>
      <c r="U27" s="54">
        <v>8</v>
      </c>
      <c r="V27" s="54">
        <v>4</v>
      </c>
      <c r="W27" s="54">
        <v>2</v>
      </c>
      <c r="X27" s="54">
        <v>0</v>
      </c>
      <c r="Y27" s="54"/>
      <c r="Z27" s="54">
        <v>736</v>
      </c>
      <c r="AA27" s="54">
        <v>940</v>
      </c>
      <c r="AB27" s="54">
        <v>1</v>
      </c>
      <c r="AC27" s="54"/>
      <c r="AD27" s="54">
        <v>53</v>
      </c>
      <c r="AE27" s="54">
        <v>65</v>
      </c>
      <c r="AF27" s="54">
        <v>0</v>
      </c>
      <c r="AG27" s="54"/>
      <c r="AH27" s="54">
        <v>81</v>
      </c>
      <c r="AI27" s="106">
        <v>64</v>
      </c>
    </row>
    <row r="28" spans="1:35" s="39" customFormat="1" ht="24.95" customHeight="1">
      <c r="A28" s="52">
        <v>19</v>
      </c>
      <c r="B28" s="53" t="s">
        <v>14</v>
      </c>
      <c r="C28" s="54">
        <v>4315</v>
      </c>
      <c r="D28" s="106">
        <v>4899</v>
      </c>
      <c r="E28" s="106">
        <v>21</v>
      </c>
      <c r="F28" s="54"/>
      <c r="G28" s="54">
        <v>185</v>
      </c>
      <c r="H28" s="106">
        <v>373</v>
      </c>
      <c r="I28" s="54">
        <v>0</v>
      </c>
      <c r="J28" s="54"/>
      <c r="K28" s="54">
        <v>369</v>
      </c>
      <c r="L28" s="106">
        <v>351</v>
      </c>
      <c r="M28" s="106">
        <v>71</v>
      </c>
      <c r="N28" s="106">
        <v>1</v>
      </c>
      <c r="O28" s="54"/>
      <c r="P28" s="54">
        <v>16</v>
      </c>
      <c r="Q28" s="106">
        <v>14</v>
      </c>
      <c r="R28" s="106">
        <v>1</v>
      </c>
      <c r="S28" s="106">
        <v>0</v>
      </c>
      <c r="T28" s="54"/>
      <c r="U28" s="54">
        <v>22</v>
      </c>
      <c r="V28" s="54">
        <v>14</v>
      </c>
      <c r="W28" s="54">
        <v>9</v>
      </c>
      <c r="X28" s="54">
        <v>2</v>
      </c>
      <c r="Y28" s="54"/>
      <c r="Z28" s="54">
        <v>3356</v>
      </c>
      <c r="AA28" s="54">
        <v>3786</v>
      </c>
      <c r="AB28" s="54">
        <v>20</v>
      </c>
      <c r="AC28" s="54"/>
      <c r="AD28" s="54">
        <v>315</v>
      </c>
      <c r="AE28" s="54">
        <v>324</v>
      </c>
      <c r="AF28" s="54">
        <v>0</v>
      </c>
      <c r="AG28" s="54"/>
      <c r="AH28" s="54">
        <v>74</v>
      </c>
      <c r="AI28" s="106">
        <v>51</v>
      </c>
    </row>
    <row r="29" spans="1:35" s="39" customFormat="1" ht="24.95" customHeight="1">
      <c r="A29" s="52">
        <v>20</v>
      </c>
      <c r="B29" s="53" t="s">
        <v>15</v>
      </c>
      <c r="C29" s="54">
        <v>1135</v>
      </c>
      <c r="D29" s="106">
        <v>1038</v>
      </c>
      <c r="E29" s="106">
        <v>0</v>
      </c>
      <c r="F29" s="54"/>
      <c r="G29" s="54">
        <v>26</v>
      </c>
      <c r="H29" s="106">
        <v>35</v>
      </c>
      <c r="I29" s="54">
        <v>0</v>
      </c>
      <c r="J29" s="54"/>
      <c r="K29" s="54">
        <v>163</v>
      </c>
      <c r="L29" s="106">
        <v>156</v>
      </c>
      <c r="M29" s="106">
        <v>19</v>
      </c>
      <c r="N29" s="106">
        <v>0</v>
      </c>
      <c r="O29" s="54"/>
      <c r="P29" s="54">
        <v>2</v>
      </c>
      <c r="Q29" s="106">
        <v>1</v>
      </c>
      <c r="R29" s="106">
        <v>0</v>
      </c>
      <c r="S29" s="106">
        <v>0</v>
      </c>
      <c r="T29" s="54"/>
      <c r="U29" s="54">
        <v>4</v>
      </c>
      <c r="V29" s="54">
        <v>0</v>
      </c>
      <c r="W29" s="54">
        <v>0</v>
      </c>
      <c r="X29" s="54">
        <v>4</v>
      </c>
      <c r="Y29" s="54"/>
      <c r="Z29" s="54">
        <v>749</v>
      </c>
      <c r="AA29" s="54">
        <v>611</v>
      </c>
      <c r="AB29" s="54">
        <v>0</v>
      </c>
      <c r="AC29" s="54"/>
      <c r="AD29" s="54">
        <v>77</v>
      </c>
      <c r="AE29" s="54">
        <v>125</v>
      </c>
      <c r="AF29" s="54">
        <v>0</v>
      </c>
      <c r="AG29" s="54"/>
      <c r="AH29" s="54">
        <v>118</v>
      </c>
      <c r="AI29" s="106">
        <v>110</v>
      </c>
    </row>
    <row r="30" spans="1:35" s="39" customFormat="1" ht="24.95" customHeight="1">
      <c r="A30" s="52">
        <v>21</v>
      </c>
      <c r="B30" s="53" t="s">
        <v>16</v>
      </c>
      <c r="C30" s="54">
        <v>1932</v>
      </c>
      <c r="D30" s="106">
        <v>1932</v>
      </c>
      <c r="E30" s="106">
        <v>9</v>
      </c>
      <c r="F30" s="54"/>
      <c r="G30" s="54">
        <v>154</v>
      </c>
      <c r="H30" s="106">
        <v>196</v>
      </c>
      <c r="I30" s="54">
        <v>0</v>
      </c>
      <c r="J30" s="54"/>
      <c r="K30" s="54">
        <v>175</v>
      </c>
      <c r="L30" s="106">
        <v>158</v>
      </c>
      <c r="M30" s="106">
        <v>51</v>
      </c>
      <c r="N30" s="106">
        <v>1</v>
      </c>
      <c r="O30" s="54"/>
      <c r="P30" s="54">
        <v>37</v>
      </c>
      <c r="Q30" s="106">
        <v>33</v>
      </c>
      <c r="R30" s="106">
        <v>0</v>
      </c>
      <c r="S30" s="106">
        <v>0</v>
      </c>
      <c r="T30" s="54"/>
      <c r="U30" s="54">
        <v>10</v>
      </c>
      <c r="V30" s="54">
        <v>9</v>
      </c>
      <c r="W30" s="54">
        <v>1</v>
      </c>
      <c r="X30" s="54">
        <v>0</v>
      </c>
      <c r="Y30" s="54"/>
      <c r="Z30" s="54">
        <v>1331</v>
      </c>
      <c r="AA30" s="54">
        <v>1331</v>
      </c>
      <c r="AB30" s="54">
        <v>8</v>
      </c>
      <c r="AC30" s="54"/>
      <c r="AD30" s="54">
        <v>96</v>
      </c>
      <c r="AE30" s="54">
        <v>96</v>
      </c>
      <c r="AF30" s="54">
        <v>0</v>
      </c>
      <c r="AG30" s="54"/>
      <c r="AH30" s="54">
        <v>139</v>
      </c>
      <c r="AI30" s="106">
        <v>118</v>
      </c>
    </row>
    <row r="31" spans="1:35" s="39" customFormat="1" ht="24.95" customHeight="1">
      <c r="A31" s="52">
        <v>22</v>
      </c>
      <c r="B31" s="53" t="s">
        <v>17</v>
      </c>
      <c r="C31" s="54">
        <v>2174</v>
      </c>
      <c r="D31" s="106">
        <v>2440</v>
      </c>
      <c r="E31" s="106">
        <v>10</v>
      </c>
      <c r="F31" s="54"/>
      <c r="G31" s="54">
        <v>101</v>
      </c>
      <c r="H31" s="106">
        <v>123</v>
      </c>
      <c r="I31" s="54">
        <v>0</v>
      </c>
      <c r="J31" s="54"/>
      <c r="K31" s="54">
        <v>119</v>
      </c>
      <c r="L31" s="106">
        <v>127</v>
      </c>
      <c r="M31" s="106">
        <v>23</v>
      </c>
      <c r="N31" s="106">
        <v>0</v>
      </c>
      <c r="O31" s="54"/>
      <c r="P31" s="54">
        <v>13</v>
      </c>
      <c r="Q31" s="106">
        <v>14</v>
      </c>
      <c r="R31" s="106">
        <v>0</v>
      </c>
      <c r="S31" s="106">
        <v>0</v>
      </c>
      <c r="T31" s="54"/>
      <c r="U31" s="54">
        <v>9</v>
      </c>
      <c r="V31" s="54">
        <v>5</v>
      </c>
      <c r="W31" s="54">
        <v>2</v>
      </c>
      <c r="X31" s="54">
        <v>2</v>
      </c>
      <c r="Y31" s="54"/>
      <c r="Z31" s="54">
        <v>1753</v>
      </c>
      <c r="AA31" s="54">
        <v>1964</v>
      </c>
      <c r="AB31" s="54">
        <v>10</v>
      </c>
      <c r="AC31" s="54"/>
      <c r="AD31" s="54">
        <v>134</v>
      </c>
      <c r="AE31" s="54">
        <v>170</v>
      </c>
      <c r="AF31" s="54">
        <v>0</v>
      </c>
      <c r="AG31" s="54"/>
      <c r="AH31" s="54">
        <v>54</v>
      </c>
      <c r="AI31" s="106">
        <v>42</v>
      </c>
    </row>
    <row r="32" spans="1:35" s="39" customFormat="1" ht="24.95" customHeight="1">
      <c r="A32" s="52">
        <v>23</v>
      </c>
      <c r="B32" s="34" t="s">
        <v>19</v>
      </c>
      <c r="C32" s="54">
        <v>1198</v>
      </c>
      <c r="D32" s="106">
        <v>1246</v>
      </c>
      <c r="E32" s="106">
        <v>12</v>
      </c>
      <c r="F32" s="54"/>
      <c r="G32" s="54">
        <v>131</v>
      </c>
      <c r="H32" s="106">
        <v>134</v>
      </c>
      <c r="I32" s="54">
        <v>0</v>
      </c>
      <c r="J32" s="54"/>
      <c r="K32" s="54">
        <v>133</v>
      </c>
      <c r="L32" s="106">
        <v>117</v>
      </c>
      <c r="M32" s="106">
        <v>28</v>
      </c>
      <c r="N32" s="106">
        <v>2</v>
      </c>
      <c r="O32" s="54"/>
      <c r="P32" s="54">
        <v>21</v>
      </c>
      <c r="Q32" s="106">
        <v>26</v>
      </c>
      <c r="R32" s="106">
        <v>0</v>
      </c>
      <c r="S32" s="106">
        <v>0</v>
      </c>
      <c r="T32" s="54"/>
      <c r="U32" s="54">
        <v>1</v>
      </c>
      <c r="V32" s="54">
        <v>1</v>
      </c>
      <c r="W32" s="54">
        <v>1</v>
      </c>
      <c r="X32" s="54">
        <v>0</v>
      </c>
      <c r="Y32" s="54"/>
      <c r="Z32" s="54">
        <v>726</v>
      </c>
      <c r="AA32" s="54">
        <v>762</v>
      </c>
      <c r="AB32" s="54">
        <v>10</v>
      </c>
      <c r="AC32" s="54"/>
      <c r="AD32" s="54">
        <v>132</v>
      </c>
      <c r="AE32" s="54">
        <v>161</v>
      </c>
      <c r="AF32" s="54">
        <v>0</v>
      </c>
      <c r="AG32" s="54"/>
      <c r="AH32" s="54">
        <v>55</v>
      </c>
      <c r="AI32" s="106">
        <v>46</v>
      </c>
    </row>
    <row r="33" spans="1:35" s="39" customFormat="1" ht="24.95" customHeight="1">
      <c r="A33" s="52">
        <v>24</v>
      </c>
      <c r="B33" s="34" t="s">
        <v>18</v>
      </c>
      <c r="C33" s="54">
        <v>1699</v>
      </c>
      <c r="D33" s="106">
        <v>1998</v>
      </c>
      <c r="E33" s="106">
        <v>6</v>
      </c>
      <c r="F33" s="54"/>
      <c r="G33" s="54">
        <v>114</v>
      </c>
      <c r="H33" s="106">
        <v>117</v>
      </c>
      <c r="I33" s="54">
        <v>0</v>
      </c>
      <c r="J33" s="54"/>
      <c r="K33" s="54">
        <v>110</v>
      </c>
      <c r="L33" s="106">
        <v>117</v>
      </c>
      <c r="M33" s="106">
        <v>35</v>
      </c>
      <c r="N33" s="106">
        <v>3</v>
      </c>
      <c r="O33" s="54"/>
      <c r="P33" s="54">
        <v>19</v>
      </c>
      <c r="Q33" s="106">
        <v>16</v>
      </c>
      <c r="R33" s="106">
        <v>0</v>
      </c>
      <c r="S33" s="106">
        <v>0</v>
      </c>
      <c r="T33" s="54"/>
      <c r="U33" s="54">
        <v>12</v>
      </c>
      <c r="V33" s="54">
        <v>5</v>
      </c>
      <c r="W33" s="54">
        <v>1</v>
      </c>
      <c r="X33" s="54">
        <v>1</v>
      </c>
      <c r="Y33" s="54"/>
      <c r="Z33" s="54">
        <v>1233</v>
      </c>
      <c r="AA33" s="54">
        <v>1463</v>
      </c>
      <c r="AB33" s="54">
        <v>3</v>
      </c>
      <c r="AC33" s="54"/>
      <c r="AD33" s="54">
        <v>166</v>
      </c>
      <c r="AE33" s="54">
        <v>232</v>
      </c>
      <c r="AF33" s="54">
        <v>0</v>
      </c>
      <c r="AG33" s="54"/>
      <c r="AH33" s="54">
        <v>57</v>
      </c>
      <c r="AI33" s="106">
        <v>53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77" t="s">
        <v>40</v>
      </c>
      <c r="B35" s="178"/>
      <c r="C35" s="58">
        <v>66272</v>
      </c>
      <c r="D35" s="58">
        <v>72192</v>
      </c>
      <c r="E35" s="58">
        <v>464</v>
      </c>
      <c r="F35" s="58">
        <v>0</v>
      </c>
      <c r="G35" s="58">
        <v>3266</v>
      </c>
      <c r="H35" s="58">
        <v>4127</v>
      </c>
      <c r="I35" s="58">
        <v>3</v>
      </c>
      <c r="J35" s="58">
        <v>0</v>
      </c>
      <c r="K35" s="58">
        <v>6076</v>
      </c>
      <c r="L35" s="58">
        <v>5787</v>
      </c>
      <c r="M35" s="58">
        <v>1357</v>
      </c>
      <c r="N35" s="58">
        <v>43</v>
      </c>
      <c r="O35" s="58">
        <v>0</v>
      </c>
      <c r="P35" s="58">
        <v>448</v>
      </c>
      <c r="Q35" s="58">
        <v>468</v>
      </c>
      <c r="R35" s="58">
        <v>12</v>
      </c>
      <c r="S35" s="58">
        <v>0</v>
      </c>
      <c r="T35" s="58">
        <v>0</v>
      </c>
      <c r="U35" s="58">
        <v>280</v>
      </c>
      <c r="V35" s="58">
        <v>155</v>
      </c>
      <c r="W35" s="58">
        <v>92</v>
      </c>
      <c r="X35" s="58">
        <v>18</v>
      </c>
      <c r="Y35" s="58">
        <v>0</v>
      </c>
      <c r="Z35" s="58">
        <v>48605</v>
      </c>
      <c r="AA35" s="58">
        <v>53424</v>
      </c>
      <c r="AB35" s="58">
        <v>415</v>
      </c>
      <c r="AC35" s="58">
        <v>0</v>
      </c>
      <c r="AD35" s="58">
        <v>5276</v>
      </c>
      <c r="AE35" s="58">
        <v>6346</v>
      </c>
      <c r="AF35" s="58">
        <v>3</v>
      </c>
      <c r="AG35" s="58">
        <v>0</v>
      </c>
      <c r="AH35" s="58">
        <v>2601</v>
      </c>
      <c r="AI35" s="58">
        <v>2040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_1"/>
  </protectedRanges>
  <mergeCells count="42">
    <mergeCell ref="A1:AI1"/>
    <mergeCell ref="A2:AI2"/>
    <mergeCell ref="A3:AI3"/>
    <mergeCell ref="AD4:AF4"/>
    <mergeCell ref="AH4:AI4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Z5:AB5"/>
    <mergeCell ref="G5:I5"/>
    <mergeCell ref="K5:N5"/>
    <mergeCell ref="P5:S5"/>
    <mergeCell ref="AD5:AF5"/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G32" sqref="G32:I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188" t="s">
        <v>73</v>
      </c>
      <c r="B1" s="188"/>
      <c r="C1" s="188"/>
      <c r="D1" s="188"/>
      <c r="E1" s="188"/>
      <c r="F1" s="188"/>
      <c r="G1" s="188"/>
      <c r="H1" s="188"/>
      <c r="I1" s="188"/>
    </row>
    <row r="2" spans="1:15" ht="18.75" customHeight="1">
      <c r="A2" s="193" t="s">
        <v>25</v>
      </c>
      <c r="B2" s="190" t="s">
        <v>41</v>
      </c>
      <c r="C2" s="197" t="s">
        <v>32</v>
      </c>
      <c r="D2" s="197" t="s">
        <v>33</v>
      </c>
      <c r="E2" s="197" t="s">
        <v>34</v>
      </c>
      <c r="F2" s="197" t="s">
        <v>67</v>
      </c>
      <c r="G2" s="200" t="s">
        <v>53</v>
      </c>
      <c r="H2" s="201"/>
      <c r="I2" s="202"/>
    </row>
    <row r="3" spans="1:15" ht="54" customHeight="1">
      <c r="A3" s="194"/>
      <c r="B3" s="191"/>
      <c r="C3" s="198"/>
      <c r="D3" s="198"/>
      <c r="E3" s="198"/>
      <c r="F3" s="198"/>
      <c r="G3" s="203"/>
      <c r="H3" s="204"/>
      <c r="I3" s="205"/>
    </row>
    <row r="4" spans="1:15" ht="20.25" customHeight="1">
      <c r="A4" s="194"/>
      <c r="B4" s="191"/>
      <c r="C4" s="198"/>
      <c r="D4" s="198"/>
      <c r="E4" s="198"/>
      <c r="F4" s="198"/>
      <c r="G4" s="175">
        <v>2023</v>
      </c>
      <c r="H4" s="175">
        <v>2024</v>
      </c>
      <c r="I4" s="175" t="s">
        <v>28</v>
      </c>
    </row>
    <row r="5" spans="1:15" ht="42" customHeight="1">
      <c r="A5" s="194"/>
      <c r="B5" s="191"/>
      <c r="C5" s="199"/>
      <c r="D5" s="199"/>
      <c r="E5" s="199"/>
      <c r="F5" s="199"/>
      <c r="G5" s="176"/>
      <c r="H5" s="176"/>
      <c r="I5" s="176"/>
      <c r="K5" s="18"/>
    </row>
    <row r="6" spans="1:15" ht="19.5" customHeight="1">
      <c r="A6" s="195"/>
      <c r="B6" s="192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37</v>
      </c>
      <c r="D8" s="73">
        <v>16</v>
      </c>
      <c r="E8" s="73">
        <v>10</v>
      </c>
      <c r="F8" s="28">
        <f>E8/(D8+C8)</f>
        <v>0.18867924528301888</v>
      </c>
      <c r="G8" s="79">
        <v>33</v>
      </c>
      <c r="H8" s="79">
        <v>43</v>
      </c>
      <c r="I8" s="73">
        <v>0</v>
      </c>
    </row>
    <row r="9" spans="1:15" ht="23.1" customHeight="1">
      <c r="A9" s="2">
        <v>2</v>
      </c>
      <c r="B9" s="8" t="s">
        <v>2</v>
      </c>
      <c r="C9" s="74">
        <v>51</v>
      </c>
      <c r="D9" s="75">
        <v>17</v>
      </c>
      <c r="E9" s="75">
        <v>13</v>
      </c>
      <c r="F9" s="28">
        <f t="shared" ref="F9:F15" si="0">E9/(D9+C9)</f>
        <v>0.19117647058823528</v>
      </c>
      <c r="G9" s="80">
        <v>50</v>
      </c>
      <c r="H9" s="80">
        <v>55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327</v>
      </c>
      <c r="D10" s="75">
        <v>119</v>
      </c>
      <c r="E10" s="75">
        <v>115</v>
      </c>
      <c r="F10" s="28">
        <f t="shared" si="0"/>
        <v>0.25784753363228702</v>
      </c>
      <c r="G10" s="80">
        <v>279</v>
      </c>
      <c r="H10" s="80">
        <v>331</v>
      </c>
      <c r="I10" s="75">
        <v>0</v>
      </c>
    </row>
    <row r="11" spans="1:15" ht="23.1" customHeight="1">
      <c r="A11" s="2">
        <v>4</v>
      </c>
      <c r="B11" s="8" t="s">
        <v>21</v>
      </c>
      <c r="C11" s="74">
        <v>510</v>
      </c>
      <c r="D11" s="75">
        <v>39</v>
      </c>
      <c r="E11" s="75">
        <v>65</v>
      </c>
      <c r="F11" s="28">
        <f t="shared" si="0"/>
        <v>0.11839708561020036</v>
      </c>
      <c r="G11" s="80">
        <v>502</v>
      </c>
      <c r="H11" s="80">
        <v>484</v>
      </c>
      <c r="I11" s="75">
        <v>0</v>
      </c>
    </row>
    <row r="12" spans="1:15" ht="23.1" customHeight="1">
      <c r="A12" s="2">
        <v>5</v>
      </c>
      <c r="B12" s="8" t="s">
        <v>4</v>
      </c>
      <c r="C12" s="74">
        <v>58</v>
      </c>
      <c r="D12" s="75">
        <v>20</v>
      </c>
      <c r="E12" s="75">
        <v>17</v>
      </c>
      <c r="F12" s="28">
        <f t="shared" si="0"/>
        <v>0.21794871794871795</v>
      </c>
      <c r="G12" s="80">
        <v>55</v>
      </c>
      <c r="H12" s="80">
        <v>61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193</v>
      </c>
      <c r="D13" s="75">
        <v>41</v>
      </c>
      <c r="E13" s="75">
        <v>21</v>
      </c>
      <c r="F13" s="28">
        <f t="shared" si="0"/>
        <v>8.9743589743589744E-2</v>
      </c>
      <c r="G13" s="80">
        <v>153</v>
      </c>
      <c r="H13" s="80">
        <v>213</v>
      </c>
      <c r="I13" s="75">
        <v>4</v>
      </c>
    </row>
    <row r="14" spans="1:15" ht="23.1" customHeight="1">
      <c r="A14" s="2">
        <v>7</v>
      </c>
      <c r="B14" s="8" t="s">
        <v>6</v>
      </c>
      <c r="C14" s="74">
        <v>103</v>
      </c>
      <c r="D14" s="75">
        <v>38</v>
      </c>
      <c r="E14" s="75">
        <v>21</v>
      </c>
      <c r="F14" s="28">
        <f t="shared" si="0"/>
        <v>0.14893617021276595</v>
      </c>
      <c r="G14" s="80">
        <v>104</v>
      </c>
      <c r="H14" s="80">
        <v>120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55</v>
      </c>
      <c r="D15" s="75">
        <v>11</v>
      </c>
      <c r="E15" s="75">
        <v>7</v>
      </c>
      <c r="F15" s="28">
        <f t="shared" si="0"/>
        <v>0.10606060606060606</v>
      </c>
      <c r="G15" s="80">
        <v>56</v>
      </c>
      <c r="H15" s="80">
        <v>59</v>
      </c>
      <c r="I15" s="75">
        <v>2</v>
      </c>
    </row>
    <row r="16" spans="1:15" ht="23.1" customHeight="1">
      <c r="A16" s="30">
        <v>9</v>
      </c>
      <c r="B16" s="8" t="s">
        <v>71</v>
      </c>
      <c r="C16" s="74">
        <v>433</v>
      </c>
      <c r="D16" s="75">
        <v>154</v>
      </c>
      <c r="E16" s="75">
        <v>145</v>
      </c>
      <c r="F16" s="28">
        <f t="shared" ref="F16" si="1">+E16/(D16+C16)</f>
        <v>0.24701873935264054</v>
      </c>
      <c r="G16" s="80">
        <v>402</v>
      </c>
      <c r="H16" s="80">
        <v>442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33</v>
      </c>
      <c r="D17" s="75">
        <v>25</v>
      </c>
      <c r="E17" s="75">
        <v>14</v>
      </c>
      <c r="F17" s="28">
        <f t="shared" ref="F17:F31" si="2">E17/(D17+C17)</f>
        <v>0.2413793103448276</v>
      </c>
      <c r="G17" s="80">
        <v>34</v>
      </c>
      <c r="H17" s="80">
        <v>44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276</v>
      </c>
      <c r="D18" s="75">
        <v>5</v>
      </c>
      <c r="E18" s="75">
        <v>54</v>
      </c>
      <c r="F18" s="28">
        <f t="shared" si="2"/>
        <v>0.19217081850533807</v>
      </c>
      <c r="G18" s="80">
        <v>247</v>
      </c>
      <c r="H18" s="80">
        <v>227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103</v>
      </c>
      <c r="D19" s="75">
        <v>31</v>
      </c>
      <c r="E19" s="75">
        <v>33</v>
      </c>
      <c r="F19" s="28">
        <f t="shared" si="2"/>
        <v>0.2462686567164179</v>
      </c>
      <c r="G19" s="80">
        <v>81</v>
      </c>
      <c r="H19" s="80">
        <v>101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63</v>
      </c>
      <c r="D20" s="75">
        <v>13</v>
      </c>
      <c r="E20" s="75">
        <v>23</v>
      </c>
      <c r="F20" s="28">
        <f t="shared" si="2"/>
        <v>0.30263157894736842</v>
      </c>
      <c r="G20" s="80">
        <v>57</v>
      </c>
      <c r="H20" s="80">
        <v>53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177</v>
      </c>
      <c r="D21" s="75">
        <v>142</v>
      </c>
      <c r="E21" s="75">
        <v>93</v>
      </c>
      <c r="F21" s="28">
        <f t="shared" si="2"/>
        <v>0.29153605015673983</v>
      </c>
      <c r="G21" s="80">
        <v>157</v>
      </c>
      <c r="H21" s="80">
        <v>226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92</v>
      </c>
      <c r="D22" s="75">
        <v>35</v>
      </c>
      <c r="E22" s="75">
        <v>37</v>
      </c>
      <c r="F22" s="28">
        <f t="shared" si="2"/>
        <v>0.29133858267716534</v>
      </c>
      <c r="G22" s="80">
        <v>82</v>
      </c>
      <c r="H22" s="80">
        <v>90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15</v>
      </c>
      <c r="D23" s="75">
        <v>16</v>
      </c>
      <c r="E23" s="75">
        <v>12</v>
      </c>
      <c r="F23" s="28">
        <f t="shared" si="2"/>
        <v>0.38709677419354838</v>
      </c>
      <c r="G23" s="80">
        <v>21</v>
      </c>
      <c r="H23" s="80">
        <v>19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22</v>
      </c>
      <c r="D24" s="75">
        <v>5</v>
      </c>
      <c r="E24" s="75">
        <v>4</v>
      </c>
      <c r="F24" s="28">
        <f t="shared" si="2"/>
        <v>0.14814814814814814</v>
      </c>
      <c r="G24" s="80">
        <v>32</v>
      </c>
      <c r="H24" s="80">
        <v>23</v>
      </c>
      <c r="I24" s="75">
        <v>0</v>
      </c>
    </row>
    <row r="25" spans="1:9" ht="23.1" customHeight="1">
      <c r="A25" s="2">
        <v>18</v>
      </c>
      <c r="B25" s="8" t="s">
        <v>13</v>
      </c>
      <c r="C25" s="76">
        <v>54</v>
      </c>
      <c r="D25" s="75">
        <v>24</v>
      </c>
      <c r="E25" s="75">
        <v>21</v>
      </c>
      <c r="F25" s="28">
        <f t="shared" si="2"/>
        <v>0.26923076923076922</v>
      </c>
      <c r="G25" s="80">
        <v>54</v>
      </c>
      <c r="H25" s="80">
        <v>57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224</v>
      </c>
      <c r="D26" s="75">
        <v>111</v>
      </c>
      <c r="E26" s="75">
        <v>97</v>
      </c>
      <c r="F26" s="28">
        <f t="shared" si="2"/>
        <v>0.28955223880597014</v>
      </c>
      <c r="G26" s="80">
        <v>223</v>
      </c>
      <c r="H26" s="80">
        <v>238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176</v>
      </c>
      <c r="D27" s="75">
        <v>11</v>
      </c>
      <c r="E27" s="75">
        <v>56</v>
      </c>
      <c r="F27" s="28">
        <f t="shared" si="2"/>
        <v>0.29946524064171121</v>
      </c>
      <c r="G27" s="80">
        <v>78</v>
      </c>
      <c r="H27" s="80">
        <v>131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40</v>
      </c>
      <c r="D28" s="75">
        <v>18</v>
      </c>
      <c r="E28" s="75">
        <v>9</v>
      </c>
      <c r="F28" s="28">
        <f t="shared" si="2"/>
        <v>0.15517241379310345</v>
      </c>
      <c r="G28" s="80">
        <v>33</v>
      </c>
      <c r="H28" s="80">
        <v>49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67</v>
      </c>
      <c r="D29" s="75">
        <v>20</v>
      </c>
      <c r="E29" s="75">
        <v>17</v>
      </c>
      <c r="F29" s="28">
        <f t="shared" si="2"/>
        <v>0.19540229885057472</v>
      </c>
      <c r="G29" s="80">
        <v>57</v>
      </c>
      <c r="H29" s="80">
        <v>70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52</v>
      </c>
      <c r="D30" s="75">
        <v>6</v>
      </c>
      <c r="E30" s="75">
        <v>5</v>
      </c>
      <c r="F30" s="28">
        <f t="shared" si="2"/>
        <v>8.6206896551724144E-2</v>
      </c>
      <c r="G30" s="80">
        <v>39</v>
      </c>
      <c r="H30" s="80">
        <v>53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41</v>
      </c>
      <c r="D31" s="75">
        <v>13</v>
      </c>
      <c r="E31" s="75">
        <v>21</v>
      </c>
      <c r="F31" s="28">
        <f t="shared" si="2"/>
        <v>0.3888888888888889</v>
      </c>
      <c r="G31" s="80">
        <v>33</v>
      </c>
      <c r="H31" s="80">
        <v>33</v>
      </c>
      <c r="I31" s="75">
        <v>0</v>
      </c>
    </row>
    <row r="32" spans="1:9" ht="28.5" customHeight="1">
      <c r="A32" s="189" t="s">
        <v>40</v>
      </c>
      <c r="B32" s="189"/>
      <c r="C32" s="77">
        <v>3202</v>
      </c>
      <c r="D32" s="78">
        <v>930</v>
      </c>
      <c r="E32" s="78">
        <v>910</v>
      </c>
      <c r="F32" s="35">
        <f>E32/(D32+C32)</f>
        <v>0.2202323330106486</v>
      </c>
      <c r="G32" s="81">
        <v>2862</v>
      </c>
      <c r="H32" s="78">
        <v>3222</v>
      </c>
      <c r="I32" s="78">
        <v>8</v>
      </c>
    </row>
    <row r="33" spans="3:11">
      <c r="C33" s="9"/>
      <c r="D33" s="9"/>
      <c r="E33" s="9"/>
      <c r="F33" s="9"/>
    </row>
    <row r="34" spans="3:11" ht="12.75" customHeight="1">
      <c r="C34" s="196"/>
      <c r="D34" s="196"/>
      <c r="E34" s="196"/>
      <c r="F34" s="196"/>
      <c r="G34" s="196"/>
      <c r="H34" s="196"/>
      <c r="I34" s="196"/>
      <c r="J34" s="19"/>
      <c r="K34" s="19"/>
    </row>
    <row r="35" spans="3:11">
      <c r="C35" s="196"/>
      <c r="D35" s="196"/>
      <c r="E35" s="196"/>
      <c r="F35" s="196"/>
      <c r="G35" s="196"/>
      <c r="H35" s="196"/>
      <c r="I35" s="196"/>
      <c r="J35" s="19"/>
      <c r="K35" s="19"/>
    </row>
    <row r="36" spans="3:11">
      <c r="C36" s="196"/>
      <c r="D36" s="196"/>
      <c r="E36" s="196"/>
      <c r="F36" s="196"/>
      <c r="G36" s="196"/>
      <c r="H36" s="196"/>
      <c r="I36" s="196"/>
      <c r="J36" s="19"/>
      <c r="K36" s="19"/>
    </row>
    <row r="37" spans="3:11">
      <c r="C37" s="196"/>
      <c r="D37" s="196"/>
      <c r="E37" s="196"/>
      <c r="F37" s="196"/>
      <c r="G37" s="196"/>
      <c r="H37" s="196"/>
      <c r="I37" s="196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39"/>
      <c r="C1" s="239"/>
      <c r="D1" s="239"/>
      <c r="E1" s="239"/>
      <c r="F1" s="239"/>
      <c r="G1" s="239"/>
      <c r="H1" s="239"/>
      <c r="I1" s="239"/>
      <c r="R1" s="253"/>
      <c r="S1" s="253"/>
      <c r="T1" s="253"/>
      <c r="U1" s="253"/>
      <c r="V1" s="253"/>
    </row>
    <row r="2" spans="1:23" ht="25.5" customHeight="1">
      <c r="A2" s="264" t="s">
        <v>72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</row>
    <row r="3" spans="1:23" ht="15.75" customHeight="1">
      <c r="A3" s="264"/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</row>
    <row r="4" spans="1:23" ht="28.5" customHeight="1" thickBot="1">
      <c r="A4" s="265"/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  <c r="R4" s="265"/>
      <c r="S4" s="265"/>
      <c r="T4" s="265"/>
      <c r="U4" s="265"/>
      <c r="V4" s="265"/>
    </row>
    <row r="5" spans="1:23" ht="20.25" customHeight="1">
      <c r="A5" s="219" t="s">
        <v>26</v>
      </c>
      <c r="B5" s="244" t="s">
        <v>41</v>
      </c>
      <c r="C5" s="247" t="s">
        <v>61</v>
      </c>
      <c r="D5" s="248"/>
      <c r="E5" s="248"/>
      <c r="F5" s="248"/>
      <c r="G5" s="249"/>
      <c r="H5" s="254" t="s">
        <v>0</v>
      </c>
      <c r="I5" s="255"/>
      <c r="J5" s="258" t="s">
        <v>57</v>
      </c>
      <c r="K5" s="259"/>
      <c r="L5" s="259"/>
      <c r="M5" s="259"/>
      <c r="N5" s="259"/>
      <c r="O5" s="259"/>
      <c r="P5" s="259"/>
      <c r="Q5" s="259"/>
      <c r="R5" s="259"/>
      <c r="S5" s="259"/>
      <c r="T5" s="260"/>
      <c r="U5" s="206" t="s">
        <v>55</v>
      </c>
      <c r="V5" s="207"/>
    </row>
    <row r="6" spans="1:23" ht="93.75" customHeight="1">
      <c r="A6" s="220"/>
      <c r="B6" s="245"/>
      <c r="C6" s="250"/>
      <c r="D6" s="251"/>
      <c r="E6" s="251"/>
      <c r="F6" s="251"/>
      <c r="G6" s="252"/>
      <c r="H6" s="256"/>
      <c r="I6" s="257"/>
      <c r="J6" s="227" t="s">
        <v>81</v>
      </c>
      <c r="K6" s="228"/>
      <c r="L6" s="228"/>
      <c r="M6" s="228"/>
      <c r="N6" s="228"/>
      <c r="O6" s="228"/>
      <c r="P6" s="223"/>
      <c r="Q6" s="222" t="s">
        <v>54</v>
      </c>
      <c r="R6" s="223"/>
      <c r="S6" s="222" t="s">
        <v>0</v>
      </c>
      <c r="T6" s="240"/>
      <c r="U6" s="208"/>
      <c r="V6" s="209"/>
      <c r="W6" t="s">
        <v>58</v>
      </c>
    </row>
    <row r="7" spans="1:23" ht="15.75" customHeight="1">
      <c r="A7" s="220"/>
      <c r="B7" s="245"/>
      <c r="C7" s="224">
        <v>2023</v>
      </c>
      <c r="D7" s="213" t="s">
        <v>1</v>
      </c>
      <c r="E7" s="213">
        <v>2024</v>
      </c>
      <c r="F7" s="216" t="s">
        <v>1</v>
      </c>
      <c r="G7" s="213" t="s">
        <v>38</v>
      </c>
      <c r="H7" s="216" t="s">
        <v>37</v>
      </c>
      <c r="I7" s="234" t="s">
        <v>1</v>
      </c>
      <c r="J7" s="224">
        <v>2023</v>
      </c>
      <c r="K7" s="213" t="s">
        <v>1</v>
      </c>
      <c r="L7" s="213">
        <v>2024</v>
      </c>
      <c r="M7" s="213" t="s">
        <v>1</v>
      </c>
      <c r="N7" s="210" t="s">
        <v>35</v>
      </c>
      <c r="O7" s="211"/>
      <c r="P7" s="212"/>
      <c r="Q7" s="213">
        <v>2023</v>
      </c>
      <c r="R7" s="213">
        <v>2024</v>
      </c>
      <c r="S7" s="216" t="s">
        <v>37</v>
      </c>
      <c r="T7" s="241" t="s">
        <v>1</v>
      </c>
      <c r="U7" s="261" t="s">
        <v>83</v>
      </c>
      <c r="V7" s="229" t="s">
        <v>28</v>
      </c>
    </row>
    <row r="8" spans="1:23" ht="18" customHeight="1">
      <c r="A8" s="220"/>
      <c r="B8" s="245"/>
      <c r="C8" s="225"/>
      <c r="D8" s="214"/>
      <c r="E8" s="214"/>
      <c r="F8" s="217"/>
      <c r="G8" s="214"/>
      <c r="H8" s="217"/>
      <c r="I8" s="235"/>
      <c r="J8" s="225"/>
      <c r="K8" s="214"/>
      <c r="L8" s="214"/>
      <c r="M8" s="214"/>
      <c r="N8" s="237" t="s">
        <v>29</v>
      </c>
      <c r="O8" s="210" t="s">
        <v>36</v>
      </c>
      <c r="P8" s="212"/>
      <c r="Q8" s="214"/>
      <c r="R8" s="214"/>
      <c r="S8" s="217"/>
      <c r="T8" s="242"/>
      <c r="U8" s="262"/>
      <c r="V8" s="230"/>
    </row>
    <row r="9" spans="1:23" ht="30.75" customHeight="1">
      <c r="A9" s="220"/>
      <c r="B9" s="245"/>
      <c r="C9" s="226"/>
      <c r="D9" s="215"/>
      <c r="E9" s="215"/>
      <c r="F9" s="218"/>
      <c r="G9" s="215"/>
      <c r="H9" s="218"/>
      <c r="I9" s="236"/>
      <c r="J9" s="226"/>
      <c r="K9" s="215"/>
      <c r="L9" s="215"/>
      <c r="M9" s="215"/>
      <c r="N9" s="238"/>
      <c r="O9" s="17" t="s">
        <v>30</v>
      </c>
      <c r="P9" s="17" t="s">
        <v>31</v>
      </c>
      <c r="Q9" s="215"/>
      <c r="R9" s="215"/>
      <c r="S9" s="218"/>
      <c r="T9" s="243"/>
      <c r="U9" s="263"/>
      <c r="V9" s="231"/>
    </row>
    <row r="10" spans="1:23" ht="15" customHeight="1" thickBot="1">
      <c r="A10" s="221"/>
      <c r="B10" s="246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7</v>
      </c>
      <c r="D11" s="15">
        <v>1.7902813299232736E-2</v>
      </c>
      <c r="E11" s="16">
        <v>4</v>
      </c>
      <c r="F11" s="15">
        <v>1.0335917312661499E-2</v>
      </c>
      <c r="G11" s="16">
        <v>0</v>
      </c>
      <c r="H11" s="16">
        <v>-3</v>
      </c>
      <c r="I11" s="98">
        <v>-0.42857142857142855</v>
      </c>
      <c r="J11" s="102">
        <v>10</v>
      </c>
      <c r="K11" s="13">
        <v>3.8328861632809506E-3</v>
      </c>
      <c r="L11" s="14">
        <v>8</v>
      </c>
      <c r="M11" s="13">
        <v>2.8622540250447226E-3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-2</v>
      </c>
      <c r="T11" s="103">
        <v>-0.2</v>
      </c>
      <c r="U11" s="83">
        <v>12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8</v>
      </c>
      <c r="D12" s="15">
        <v>2.2857142857142857E-2</v>
      </c>
      <c r="E12" s="16">
        <v>3</v>
      </c>
      <c r="F12" s="15">
        <v>8.7209302325581394E-3</v>
      </c>
      <c r="G12" s="16">
        <v>0</v>
      </c>
      <c r="H12" s="16">
        <v>-5</v>
      </c>
      <c r="I12" s="98">
        <v>-0.625</v>
      </c>
      <c r="J12" s="102">
        <v>5</v>
      </c>
      <c r="K12" s="13">
        <v>3.1505986137366098E-3</v>
      </c>
      <c r="L12" s="14">
        <v>2</v>
      </c>
      <c r="M12" s="13">
        <v>1.2269938650306749E-3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-3</v>
      </c>
      <c r="T12" s="103">
        <v>-0.6</v>
      </c>
      <c r="U12" s="83">
        <v>5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17</v>
      </c>
      <c r="D13" s="15">
        <v>1.8201284796573874E-2</v>
      </c>
      <c r="E13" s="16">
        <v>13</v>
      </c>
      <c r="F13" s="15">
        <v>1.1937557392102846E-2</v>
      </c>
      <c r="G13" s="16">
        <v>0</v>
      </c>
      <c r="H13" s="16">
        <v>-4</v>
      </c>
      <c r="I13" s="98">
        <v>-0.23529411764705882</v>
      </c>
      <c r="J13" s="102">
        <v>25</v>
      </c>
      <c r="K13" s="13">
        <v>3.4302963776070253E-3</v>
      </c>
      <c r="L13" s="14">
        <v>20</v>
      </c>
      <c r="M13" s="13">
        <v>2.3557126030624262E-3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-5</v>
      </c>
      <c r="T13" s="103">
        <v>-0.2</v>
      </c>
      <c r="U13" s="83">
        <v>33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4</v>
      </c>
      <c r="D14" s="15">
        <v>7.9365079365079361E-3</v>
      </c>
      <c r="E14" s="16">
        <v>4</v>
      </c>
      <c r="F14" s="15">
        <v>9.0090090090090089E-3</v>
      </c>
      <c r="G14" s="16">
        <v>0</v>
      </c>
      <c r="H14" s="16">
        <v>0</v>
      </c>
      <c r="I14" s="98">
        <v>0</v>
      </c>
      <c r="J14" s="102">
        <v>3</v>
      </c>
      <c r="K14" s="13">
        <v>1.1337868480725624E-3</v>
      </c>
      <c r="L14" s="14">
        <v>0</v>
      </c>
      <c r="M14" s="13">
        <v>0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-3</v>
      </c>
      <c r="T14" s="103">
        <v>-1</v>
      </c>
      <c r="U14" s="83">
        <v>4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9</v>
      </c>
      <c r="D15" s="15">
        <v>2.2613065326633167E-2</v>
      </c>
      <c r="E15" s="16">
        <v>7</v>
      </c>
      <c r="F15" s="15">
        <v>1.580135440180587E-2</v>
      </c>
      <c r="G15" s="16">
        <v>0</v>
      </c>
      <c r="H15" s="16">
        <v>-2</v>
      </c>
      <c r="I15" s="98">
        <v>-0.22222222222222221</v>
      </c>
      <c r="J15" s="102">
        <v>10</v>
      </c>
      <c r="K15" s="13">
        <v>4.1390728476821195E-3</v>
      </c>
      <c r="L15" s="14">
        <v>17</v>
      </c>
      <c r="M15" s="13">
        <v>6.3361908311591504E-3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7</v>
      </c>
      <c r="T15" s="103">
        <v>0.7</v>
      </c>
      <c r="U15" s="83">
        <v>24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4</v>
      </c>
      <c r="D16" s="15">
        <v>9.9255583126550868E-3</v>
      </c>
      <c r="E16" s="16">
        <v>6</v>
      </c>
      <c r="F16" s="15">
        <v>1.3824884792626729E-2</v>
      </c>
      <c r="G16" s="16">
        <v>0</v>
      </c>
      <c r="H16" s="16">
        <v>2</v>
      </c>
      <c r="I16" s="98">
        <v>0.5</v>
      </c>
      <c r="J16" s="102">
        <v>9</v>
      </c>
      <c r="K16" s="13">
        <v>3.8330494037478705E-3</v>
      </c>
      <c r="L16" s="14">
        <v>4</v>
      </c>
      <c r="M16" s="13">
        <v>1.5174506828528073E-3</v>
      </c>
      <c r="N16" s="14">
        <v>0</v>
      </c>
      <c r="O16" s="14">
        <v>1</v>
      </c>
      <c r="P16" s="14">
        <v>0</v>
      </c>
      <c r="Q16" s="14">
        <v>0</v>
      </c>
      <c r="R16" s="14">
        <v>1</v>
      </c>
      <c r="S16" s="12">
        <v>-5</v>
      </c>
      <c r="T16" s="103">
        <v>-0.55555555555555558</v>
      </c>
      <c r="U16" s="83">
        <v>10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8</v>
      </c>
      <c r="D17" s="15">
        <v>1.8823529411764704E-2</v>
      </c>
      <c r="E17" s="16">
        <v>2</v>
      </c>
      <c r="F17" s="15">
        <v>5.6980056980056983E-3</v>
      </c>
      <c r="G17" s="16">
        <v>0</v>
      </c>
      <c r="H17" s="16">
        <v>-6</v>
      </c>
      <c r="I17" s="98">
        <v>-0.75</v>
      </c>
      <c r="J17" s="102">
        <v>9</v>
      </c>
      <c r="K17" s="13">
        <v>2.9239766081871343E-3</v>
      </c>
      <c r="L17" s="14">
        <v>4</v>
      </c>
      <c r="M17" s="13">
        <v>1.6549441456350847E-3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-5</v>
      </c>
      <c r="T17" s="103">
        <v>-0.55555555555555558</v>
      </c>
      <c r="U17" s="83">
        <v>6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5</v>
      </c>
      <c r="D18" s="15">
        <v>1.2690355329949238E-2</v>
      </c>
      <c r="E18" s="16">
        <v>10</v>
      </c>
      <c r="F18" s="15">
        <v>2.2675736961451247E-2</v>
      </c>
      <c r="G18" s="16">
        <v>0</v>
      </c>
      <c r="H18" s="16">
        <v>5</v>
      </c>
      <c r="I18" s="98">
        <v>1</v>
      </c>
      <c r="J18" s="102">
        <v>3</v>
      </c>
      <c r="K18" s="13">
        <v>3.0000000000000001E-3</v>
      </c>
      <c r="L18" s="14">
        <v>3</v>
      </c>
      <c r="M18" s="13">
        <v>2.5706940874035988E-3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0</v>
      </c>
      <c r="T18" s="103">
        <v>0</v>
      </c>
      <c r="U18" s="83">
        <v>13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10</v>
      </c>
      <c r="D19" s="15">
        <v>5.3590568060021436E-3</v>
      </c>
      <c r="E19" s="16">
        <v>4</v>
      </c>
      <c r="F19" s="15">
        <v>2.2535211267605635E-3</v>
      </c>
      <c r="G19" s="16">
        <v>0</v>
      </c>
      <c r="H19" s="16">
        <v>-6</v>
      </c>
      <c r="I19" s="98">
        <v>-0.6</v>
      </c>
      <c r="J19" s="102">
        <v>9</v>
      </c>
      <c r="K19" s="13">
        <v>1.0291595197255575E-3</v>
      </c>
      <c r="L19" s="14">
        <v>11</v>
      </c>
      <c r="M19" s="13">
        <v>1.0515247108307045E-3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2</v>
      </c>
      <c r="T19" s="103">
        <v>0.22222222222222221</v>
      </c>
      <c r="U19" s="83">
        <v>15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8</v>
      </c>
      <c r="D20" s="15">
        <v>0.04</v>
      </c>
      <c r="E20" s="16">
        <v>2</v>
      </c>
      <c r="F20" s="15">
        <v>1.0309278350515464E-2</v>
      </c>
      <c r="G20" s="16">
        <v>0</v>
      </c>
      <c r="H20" s="16">
        <v>-6</v>
      </c>
      <c r="I20" s="98">
        <v>-0.75</v>
      </c>
      <c r="J20" s="102">
        <v>8</v>
      </c>
      <c r="K20" s="13">
        <v>3.9100684261974585E-3</v>
      </c>
      <c r="L20" s="14">
        <v>11</v>
      </c>
      <c r="M20" s="13">
        <v>4.9393803322855864E-3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3</v>
      </c>
      <c r="T20" s="103">
        <v>0.375</v>
      </c>
      <c r="U20" s="83">
        <v>13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1.1363636363636364E-2</v>
      </c>
      <c r="E21" s="16">
        <v>0</v>
      </c>
      <c r="F21" s="15">
        <v>0</v>
      </c>
      <c r="G21" s="16">
        <v>0</v>
      </c>
      <c r="H21" s="16">
        <v>-1</v>
      </c>
      <c r="I21" s="98">
        <v>-1</v>
      </c>
      <c r="J21" s="102">
        <v>2</v>
      </c>
      <c r="K21" s="13">
        <v>1.7167381974248926E-3</v>
      </c>
      <c r="L21" s="14">
        <v>0</v>
      </c>
      <c r="M21" s="13">
        <v>0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-2</v>
      </c>
      <c r="T21" s="103">
        <v>-1</v>
      </c>
      <c r="U21" s="83">
        <v>0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17</v>
      </c>
      <c r="D22" s="15">
        <v>2.533532041728763E-2</v>
      </c>
      <c r="E22" s="16">
        <v>10</v>
      </c>
      <c r="F22" s="15">
        <v>1.3947001394700139E-2</v>
      </c>
      <c r="G22" s="16">
        <v>0</v>
      </c>
      <c r="H22" s="16">
        <v>-7</v>
      </c>
      <c r="I22" s="98">
        <v>-0.41176470588235292</v>
      </c>
      <c r="J22" s="102">
        <v>7</v>
      </c>
      <c r="K22" s="13">
        <v>2.6425066062665155E-3</v>
      </c>
      <c r="L22" s="14">
        <v>10</v>
      </c>
      <c r="M22" s="13">
        <v>3.171582619727244E-3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3</v>
      </c>
      <c r="T22" s="103">
        <v>0.42857142857142855</v>
      </c>
      <c r="U22" s="83">
        <v>20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4</v>
      </c>
      <c r="D23" s="15">
        <v>1.3245033112582781E-2</v>
      </c>
      <c r="E23" s="16">
        <v>6</v>
      </c>
      <c r="F23" s="15">
        <v>2.0547945205479451E-2</v>
      </c>
      <c r="G23" s="16">
        <v>0</v>
      </c>
      <c r="H23" s="16">
        <v>2</v>
      </c>
      <c r="I23" s="98">
        <v>0.5</v>
      </c>
      <c r="J23" s="102">
        <v>3</v>
      </c>
      <c r="K23" s="13">
        <v>1.5022533800701052E-3</v>
      </c>
      <c r="L23" s="14">
        <v>4</v>
      </c>
      <c r="M23" s="13">
        <v>1.7368649587494573E-3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1</v>
      </c>
      <c r="T23" s="103">
        <v>0.33333333333333331</v>
      </c>
      <c r="U23" s="83">
        <v>10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7</v>
      </c>
      <c r="D24" s="15">
        <v>9.6153846153846159E-3</v>
      </c>
      <c r="E24" s="16">
        <v>12</v>
      </c>
      <c r="F24" s="15">
        <v>1.4925373134328358E-2</v>
      </c>
      <c r="G24" s="16">
        <v>0</v>
      </c>
      <c r="H24" s="16">
        <v>5</v>
      </c>
      <c r="I24" s="98">
        <v>0.7142857142857143</v>
      </c>
      <c r="J24" s="102">
        <v>15</v>
      </c>
      <c r="K24" s="13">
        <v>3.1746031746031746E-3</v>
      </c>
      <c r="L24" s="14">
        <v>9</v>
      </c>
      <c r="M24" s="13">
        <v>1.6869728209934396E-3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-6</v>
      </c>
      <c r="T24" s="103">
        <v>-0.4</v>
      </c>
      <c r="U24" s="83">
        <v>21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4</v>
      </c>
      <c r="D25" s="15">
        <v>1.0126582278481013E-2</v>
      </c>
      <c r="E25" s="16">
        <v>5</v>
      </c>
      <c r="F25" s="15">
        <v>1.2285012285012284E-2</v>
      </c>
      <c r="G25" s="16">
        <v>0</v>
      </c>
      <c r="H25" s="16">
        <v>1</v>
      </c>
      <c r="I25" s="98">
        <v>0.25</v>
      </c>
      <c r="J25" s="102">
        <v>7</v>
      </c>
      <c r="K25" s="13">
        <v>2.3769100169779285E-3</v>
      </c>
      <c r="L25" s="14">
        <v>5</v>
      </c>
      <c r="M25" s="13">
        <v>1.4048890137679123E-3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-2</v>
      </c>
      <c r="T25" s="103">
        <v>-0.2857142857142857</v>
      </c>
      <c r="U25" s="83">
        <v>10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2</v>
      </c>
      <c r="D26" s="15">
        <v>6.41025641025641E-3</v>
      </c>
      <c r="E26" s="16">
        <v>2</v>
      </c>
      <c r="F26" s="15">
        <v>5.6980056980056983E-3</v>
      </c>
      <c r="G26" s="16">
        <v>0</v>
      </c>
      <c r="H26" s="16">
        <v>0</v>
      </c>
      <c r="I26" s="98">
        <v>0</v>
      </c>
      <c r="J26" s="102">
        <v>9</v>
      </c>
      <c r="K26" s="13">
        <v>5.0704225352112674E-3</v>
      </c>
      <c r="L26" s="14">
        <v>5</v>
      </c>
      <c r="M26" s="13">
        <v>2.5100401606425703E-3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-4</v>
      </c>
      <c r="T26" s="103">
        <v>-0.44444444444444442</v>
      </c>
      <c r="U26" s="83">
        <v>7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10</v>
      </c>
      <c r="D27" s="15">
        <v>2.5125628140703519E-2</v>
      </c>
      <c r="E27" s="16">
        <v>12</v>
      </c>
      <c r="F27" s="15">
        <v>2.6666666666666668E-2</v>
      </c>
      <c r="G27" s="16">
        <v>0</v>
      </c>
      <c r="H27" s="16">
        <v>2</v>
      </c>
      <c r="I27" s="98">
        <v>0.2</v>
      </c>
      <c r="J27" s="102">
        <v>7</v>
      </c>
      <c r="K27" s="13">
        <v>5.4602184087363496E-3</v>
      </c>
      <c r="L27" s="14">
        <v>1</v>
      </c>
      <c r="M27" s="13">
        <v>6.7476383265856947E-4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-6</v>
      </c>
      <c r="T27" s="103">
        <v>-0.8571428571428571</v>
      </c>
      <c r="U27" s="83">
        <v>13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3</v>
      </c>
      <c r="D28" s="15">
        <v>1.2552301255230125E-2</v>
      </c>
      <c r="E28" s="16">
        <v>6</v>
      </c>
      <c r="F28" s="15">
        <v>2.3166023166023165E-2</v>
      </c>
      <c r="G28" s="16">
        <v>0</v>
      </c>
      <c r="H28" s="16">
        <v>3</v>
      </c>
      <c r="I28" s="98">
        <v>1</v>
      </c>
      <c r="J28" s="102">
        <v>5</v>
      </c>
      <c r="K28" s="13">
        <v>4.9309664694280079E-3</v>
      </c>
      <c r="L28" s="14">
        <v>6</v>
      </c>
      <c r="M28" s="13">
        <v>4.7656870532168391E-3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1</v>
      </c>
      <c r="T28" s="103">
        <v>0.2</v>
      </c>
      <c r="U28" s="83">
        <v>12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5</v>
      </c>
      <c r="D29" s="15">
        <v>7.3746312684365781E-3</v>
      </c>
      <c r="E29" s="16">
        <v>14</v>
      </c>
      <c r="F29" s="15">
        <v>1.6607354685646499E-2</v>
      </c>
      <c r="G29" s="16">
        <v>0</v>
      </c>
      <c r="H29" s="16">
        <v>9</v>
      </c>
      <c r="I29" s="98">
        <v>1.8</v>
      </c>
      <c r="J29" s="102">
        <v>3</v>
      </c>
      <c r="K29" s="13">
        <v>5.8241118229470008E-4</v>
      </c>
      <c r="L29" s="14">
        <v>9</v>
      </c>
      <c r="M29" s="13">
        <v>1.6879219804951237E-3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6</v>
      </c>
      <c r="T29" s="103">
        <v>2</v>
      </c>
      <c r="U29" s="83">
        <v>23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1</v>
      </c>
      <c r="D30" s="15">
        <v>5.0000000000000001E-3</v>
      </c>
      <c r="E30" s="16">
        <v>2</v>
      </c>
      <c r="F30" s="15">
        <v>1.020408163265306E-2</v>
      </c>
      <c r="G30" s="16">
        <v>0</v>
      </c>
      <c r="H30" s="16">
        <v>1</v>
      </c>
      <c r="I30" s="98">
        <v>1</v>
      </c>
      <c r="J30" s="102">
        <v>0</v>
      </c>
      <c r="K30" s="13">
        <v>0</v>
      </c>
      <c r="L30" s="14">
        <v>1</v>
      </c>
      <c r="M30" s="13">
        <v>1.2531328320802004E-3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1</v>
      </c>
      <c r="T30" s="103" t="e">
        <v>#DIV/0!</v>
      </c>
      <c r="U30" s="83">
        <v>3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8</v>
      </c>
      <c r="D31" s="15">
        <v>1.932367149758454E-2</v>
      </c>
      <c r="E31" s="16">
        <v>8</v>
      </c>
      <c r="F31" s="15">
        <v>1.8058690744920992E-2</v>
      </c>
      <c r="G31" s="16">
        <v>0</v>
      </c>
      <c r="H31" s="16">
        <v>0</v>
      </c>
      <c r="I31" s="98">
        <v>0</v>
      </c>
      <c r="J31" s="102">
        <v>3</v>
      </c>
      <c r="K31" s="13">
        <v>1.7411491584445734E-3</v>
      </c>
      <c r="L31" s="14">
        <v>10</v>
      </c>
      <c r="M31" s="13">
        <v>5.7803468208092483E-3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7</v>
      </c>
      <c r="T31" s="103">
        <v>2.3333333333333335</v>
      </c>
      <c r="U31" s="83">
        <v>18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10</v>
      </c>
      <c r="D32" s="15">
        <v>3.1645569620253167E-2</v>
      </c>
      <c r="E32" s="16">
        <v>3</v>
      </c>
      <c r="F32" s="15">
        <v>8.8235294117647058E-3</v>
      </c>
      <c r="G32" s="16">
        <v>0</v>
      </c>
      <c r="H32" s="16">
        <v>-7</v>
      </c>
      <c r="I32" s="98">
        <v>-0.7</v>
      </c>
      <c r="J32" s="102">
        <v>16</v>
      </c>
      <c r="K32" s="13">
        <v>7.0827799911465251E-3</v>
      </c>
      <c r="L32" s="14">
        <v>19</v>
      </c>
      <c r="M32" s="13">
        <v>7.2270825408900724E-3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3</v>
      </c>
      <c r="T32" s="103">
        <v>0.1875</v>
      </c>
      <c r="U32" s="83">
        <v>22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3</v>
      </c>
      <c r="D33" s="15">
        <v>9.8360655737704927E-3</v>
      </c>
      <c r="E33" s="16">
        <v>5</v>
      </c>
      <c r="F33" s="15">
        <v>1.5527950310559006E-2</v>
      </c>
      <c r="G33" s="16">
        <v>0</v>
      </c>
      <c r="H33" s="16">
        <v>2</v>
      </c>
      <c r="I33" s="98">
        <v>0.66666666666666663</v>
      </c>
      <c r="J33" s="102">
        <v>2</v>
      </c>
      <c r="K33" s="13">
        <v>2.002002002002002E-3</v>
      </c>
      <c r="L33" s="14">
        <v>2</v>
      </c>
      <c r="M33" s="13">
        <v>1.8796992481203006E-3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0</v>
      </c>
      <c r="T33" s="103">
        <v>0</v>
      </c>
      <c r="U33" s="83">
        <v>7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8</v>
      </c>
      <c r="D34" s="87">
        <v>2.6666666666666668E-2</v>
      </c>
      <c r="E34" s="85">
        <v>11</v>
      </c>
      <c r="F34" s="87">
        <v>3.6303630363036306E-2</v>
      </c>
      <c r="G34" s="85">
        <v>1</v>
      </c>
      <c r="H34" s="85">
        <v>3</v>
      </c>
      <c r="I34" s="100">
        <v>0.375</v>
      </c>
      <c r="J34" s="104">
        <v>10</v>
      </c>
      <c r="K34" s="92">
        <v>6.1199510403916772E-3</v>
      </c>
      <c r="L34" s="90">
        <v>17</v>
      </c>
      <c r="M34" s="92">
        <v>8.6206896551724137E-3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7</v>
      </c>
      <c r="T34" s="105">
        <v>0.7</v>
      </c>
      <c r="U34" s="84">
        <v>28</v>
      </c>
      <c r="V34" s="82">
        <v>1</v>
      </c>
    </row>
    <row r="35" spans="1:22" ht="20.25" thickBot="1">
      <c r="A35" s="232" t="s">
        <v>40</v>
      </c>
      <c r="B35" s="233"/>
      <c r="C35" s="86">
        <v>163</v>
      </c>
      <c r="D35" s="88">
        <v>1.453929176701454E-2</v>
      </c>
      <c r="E35" s="86">
        <v>151</v>
      </c>
      <c r="F35" s="88">
        <v>1.2908189434091298E-2</v>
      </c>
      <c r="G35" s="86">
        <v>1</v>
      </c>
      <c r="H35" s="86">
        <v>-12</v>
      </c>
      <c r="I35" s="89">
        <v>-7.3619631901840496E-2</v>
      </c>
      <c r="J35" s="91">
        <v>180</v>
      </c>
      <c r="K35" s="93">
        <v>2.9172474149946519E-3</v>
      </c>
      <c r="L35" s="91">
        <v>178</v>
      </c>
      <c r="M35" s="93">
        <v>2.6770137760933647E-3</v>
      </c>
      <c r="N35" s="91">
        <v>0</v>
      </c>
      <c r="O35" s="91">
        <v>1</v>
      </c>
      <c r="P35" s="91">
        <v>0</v>
      </c>
      <c r="Q35" s="91">
        <v>0</v>
      </c>
      <c r="R35" s="91">
        <v>1</v>
      </c>
      <c r="S35" s="91">
        <v>-2</v>
      </c>
      <c r="T35" s="93">
        <v>-1.1111111111111112E-2</v>
      </c>
      <c r="U35" s="101">
        <v>329</v>
      </c>
      <c r="V35" s="95">
        <v>1</v>
      </c>
    </row>
    <row r="39" spans="1:22">
      <c r="G39" s="33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tabSelected="1" view="pageBreakPreview" zoomScaleSheetLayoutView="100" workbookViewId="0">
      <pane xSplit="2" ySplit="3" topLeftCell="C16" activePane="bottomRight" state="frozen"/>
      <selection pane="topRight" activeCell="C1" sqref="C1"/>
      <selection pane="bottomLeft" activeCell="A4" sqref="A4"/>
      <selection pane="bottomRight" activeCell="U13" sqref="U13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69" t="s">
        <v>85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  <c r="N1" s="269"/>
      <c r="O1" s="269"/>
      <c r="P1" s="269"/>
    </row>
    <row r="2" spans="1:25" s="1" customFormat="1" ht="81.75" customHeight="1">
      <c r="A2" s="273" t="s">
        <v>44</v>
      </c>
      <c r="B2" s="274"/>
      <c r="C2" s="277" t="s">
        <v>62</v>
      </c>
      <c r="D2" s="278"/>
      <c r="E2" s="278"/>
      <c r="F2" s="279"/>
      <c r="G2" s="270" t="s">
        <v>63</v>
      </c>
      <c r="H2" s="271"/>
      <c r="I2" s="277" t="s">
        <v>64</v>
      </c>
      <c r="J2" s="278"/>
      <c r="K2" s="278"/>
      <c r="L2" s="279"/>
      <c r="M2" s="270" t="s">
        <v>63</v>
      </c>
      <c r="N2" s="271"/>
      <c r="O2" s="272" t="s">
        <v>65</v>
      </c>
      <c r="P2" s="271"/>
    </row>
    <row r="3" spans="1:25" ht="22.5" customHeight="1">
      <c r="A3" s="275"/>
      <c r="B3" s="276"/>
      <c r="C3" s="118">
        <v>2023</v>
      </c>
      <c r="D3" s="119" t="s">
        <v>1</v>
      </c>
      <c r="E3" s="120">
        <v>2024</v>
      </c>
      <c r="F3" s="121" t="s">
        <v>1</v>
      </c>
      <c r="G3" s="122" t="s">
        <v>37</v>
      </c>
      <c r="H3" s="123" t="s">
        <v>1</v>
      </c>
      <c r="I3" s="124">
        <v>2023</v>
      </c>
      <c r="J3" s="119" t="s">
        <v>1</v>
      </c>
      <c r="K3" s="120">
        <v>2024</v>
      </c>
      <c r="L3" s="121" t="s">
        <v>1</v>
      </c>
      <c r="M3" s="122" t="s">
        <v>37</v>
      </c>
      <c r="N3" s="125" t="s">
        <v>1</v>
      </c>
      <c r="O3" s="124">
        <v>2023</v>
      </c>
      <c r="P3" s="126">
        <v>2024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27">
        <v>1</v>
      </c>
      <c r="B4" s="128" t="s">
        <v>20</v>
      </c>
      <c r="C4" s="280">
        <v>9</v>
      </c>
      <c r="D4" s="281">
        <v>3.0395136778115501E-3</v>
      </c>
      <c r="E4" s="282">
        <v>17</v>
      </c>
      <c r="F4" s="281">
        <f>E4/Q4</f>
        <v>5.433045701502077E-3</v>
      </c>
      <c r="G4" s="283">
        <f>E4-C4</f>
        <v>8</v>
      </c>
      <c r="H4" s="284">
        <f>G4/C4</f>
        <v>0.88888888888888884</v>
      </c>
      <c r="I4" s="280">
        <v>8</v>
      </c>
      <c r="J4" s="281">
        <v>2.7017899358324892E-3</v>
      </c>
      <c r="K4" s="283">
        <v>15</v>
      </c>
      <c r="L4" s="281">
        <f>K4/Q4</f>
        <v>4.7938638542665392E-3</v>
      </c>
      <c r="M4" s="283">
        <f>K4-I4</f>
        <v>7</v>
      </c>
      <c r="N4" s="146">
        <f>M4/I4</f>
        <v>0.875</v>
      </c>
      <c r="O4" s="280">
        <v>2</v>
      </c>
      <c r="P4" s="108">
        <v>1</v>
      </c>
      <c r="Q4" s="138">
        <f>[1]Громад_Виправ!C7+[1]Громад_Виправ!M7+[1]Звільн_з_випр_УДЗ_і_Розш!C8+[1]Позб_права!C7</f>
        <v>3129</v>
      </c>
      <c r="R4" s="144"/>
      <c r="S4" s="129"/>
      <c r="T4" s="130"/>
    </row>
    <row r="5" spans="1:25" s="18" customFormat="1" ht="21" customHeight="1">
      <c r="A5" s="127">
        <v>2</v>
      </c>
      <c r="B5" s="128" t="s">
        <v>2</v>
      </c>
      <c r="C5" s="280">
        <v>12</v>
      </c>
      <c r="D5" s="281">
        <v>6.3492063492063492E-3</v>
      </c>
      <c r="E5" s="282">
        <v>15</v>
      </c>
      <c r="F5" s="281">
        <f t="shared" ref="F5:F28" si="0">E5/Q5</f>
        <v>7.8534031413612562E-3</v>
      </c>
      <c r="G5" s="283">
        <f t="shared" ref="G5:G28" si="1">E5-C5</f>
        <v>3</v>
      </c>
      <c r="H5" s="284">
        <f t="shared" ref="H5:H27" si="2">G5/C5</f>
        <v>0.25</v>
      </c>
      <c r="I5" s="280">
        <v>10</v>
      </c>
      <c r="J5" s="281">
        <v>5.2910052910052907E-3</v>
      </c>
      <c r="K5" s="283">
        <v>12</v>
      </c>
      <c r="L5" s="281">
        <f t="shared" ref="L5:L28" si="3">K5/Q5</f>
        <v>6.2827225130890054E-3</v>
      </c>
      <c r="M5" s="283">
        <f t="shared" ref="M5:M28" si="4">K5-I5</f>
        <v>2</v>
      </c>
      <c r="N5" s="146">
        <f t="shared" ref="N5:N27" si="5">M5/I5</f>
        <v>0.2</v>
      </c>
      <c r="O5" s="280">
        <v>0</v>
      </c>
      <c r="P5" s="108">
        <v>0</v>
      </c>
      <c r="Q5" s="138">
        <f>[1]Громад_Виправ!C8+[1]Громад_Виправ!M8+[1]Звільн_з_випр_УДЗ_і_Розш!C9+[1]Позб_права!C8</f>
        <v>1910</v>
      </c>
      <c r="R5" s="144"/>
      <c r="S5" s="129"/>
      <c r="T5" s="130"/>
    </row>
    <row r="6" spans="1:25" s="18" customFormat="1" ht="21" customHeight="1">
      <c r="A6" s="127">
        <v>3</v>
      </c>
      <c r="B6" s="128" t="s">
        <v>3</v>
      </c>
      <c r="C6" s="280">
        <v>65</v>
      </c>
      <c r="D6" s="281">
        <v>8.0815616063657832E-3</v>
      </c>
      <c r="E6" s="282">
        <v>66</v>
      </c>
      <c r="F6" s="281">
        <f t="shared" si="0"/>
        <v>7.1090047393364926E-3</v>
      </c>
      <c r="G6" s="283">
        <f t="shared" si="1"/>
        <v>1</v>
      </c>
      <c r="H6" s="284">
        <f t="shared" si="2"/>
        <v>1.5384615384615385E-2</v>
      </c>
      <c r="I6" s="280">
        <v>49</v>
      </c>
      <c r="J6" s="281">
        <v>6.0922541340295913E-3</v>
      </c>
      <c r="K6" s="283">
        <v>48</v>
      </c>
      <c r="L6" s="281">
        <f t="shared" si="3"/>
        <v>5.1701852649719948E-3</v>
      </c>
      <c r="M6" s="283">
        <f t="shared" si="4"/>
        <v>-1</v>
      </c>
      <c r="N6" s="146">
        <f t="shared" si="5"/>
        <v>-2.0408163265306121E-2</v>
      </c>
      <c r="O6" s="280">
        <v>0</v>
      </c>
      <c r="P6" s="108">
        <v>0</v>
      </c>
      <c r="Q6" s="138">
        <f>[1]Громад_Виправ!C9+[1]Громад_Виправ!M9+[1]Звільн_з_випр_УДЗ_і_Розш!C10+[1]Позб_права!C9</f>
        <v>9284</v>
      </c>
      <c r="R6" s="144"/>
      <c r="S6" s="129"/>
      <c r="T6" s="130"/>
    </row>
    <row r="7" spans="1:25" s="18" customFormat="1" ht="21" customHeight="1">
      <c r="A7" s="127">
        <v>4</v>
      </c>
      <c r="B7" s="128" t="s">
        <v>21</v>
      </c>
      <c r="C7" s="280">
        <v>7</v>
      </c>
      <c r="D7" s="281">
        <v>2.3140495867768596E-3</v>
      </c>
      <c r="E7" s="282">
        <v>17</v>
      </c>
      <c r="F7" s="281">
        <f t="shared" si="0"/>
        <v>6.7945643485211827E-3</v>
      </c>
      <c r="G7" s="283">
        <f t="shared" si="1"/>
        <v>10</v>
      </c>
      <c r="H7" s="284">
        <f t="shared" si="2"/>
        <v>1.4285714285714286</v>
      </c>
      <c r="I7" s="280">
        <v>6</v>
      </c>
      <c r="J7" s="281">
        <v>1.9834710743801653E-3</v>
      </c>
      <c r="K7" s="283">
        <v>11</v>
      </c>
      <c r="L7" s="281">
        <f t="shared" si="3"/>
        <v>4.3964828137490006E-3</v>
      </c>
      <c r="M7" s="283">
        <f t="shared" si="4"/>
        <v>5</v>
      </c>
      <c r="N7" s="146">
        <f t="shared" si="5"/>
        <v>0.83333333333333337</v>
      </c>
      <c r="O7" s="280">
        <v>0</v>
      </c>
      <c r="P7" s="108">
        <v>0</v>
      </c>
      <c r="Q7" s="138">
        <f>[1]Громад_Виправ!C10+[1]Громад_Виправ!M10+[1]Звільн_з_випр_УДЗ_і_Розш!C11+[1]Позб_права!C10</f>
        <v>2502</v>
      </c>
      <c r="R7" s="144"/>
      <c r="S7" s="129"/>
      <c r="T7" s="131"/>
    </row>
    <row r="8" spans="1:25" s="18" customFormat="1" ht="21" customHeight="1">
      <c r="A8" s="127">
        <v>5</v>
      </c>
      <c r="B8" s="128" t="s">
        <v>4</v>
      </c>
      <c r="C8" s="280">
        <v>14</v>
      </c>
      <c r="D8" s="281">
        <v>5.1039008384979948E-3</v>
      </c>
      <c r="E8" s="282">
        <v>17</v>
      </c>
      <c r="F8" s="281">
        <f t="shared" si="0"/>
        <v>5.6161215725140405E-3</v>
      </c>
      <c r="G8" s="283">
        <f t="shared" si="1"/>
        <v>3</v>
      </c>
      <c r="H8" s="284">
        <f t="shared" si="2"/>
        <v>0.21428571428571427</v>
      </c>
      <c r="I8" s="280">
        <v>13</v>
      </c>
      <c r="J8" s="281">
        <v>4.7393364928909956E-3</v>
      </c>
      <c r="K8" s="283">
        <v>13</v>
      </c>
      <c r="L8" s="281">
        <f t="shared" si="3"/>
        <v>4.2946812025107363E-3</v>
      </c>
      <c r="M8" s="283">
        <f t="shared" si="4"/>
        <v>0</v>
      </c>
      <c r="N8" s="146">
        <f t="shared" si="5"/>
        <v>0</v>
      </c>
      <c r="O8" s="280">
        <v>1</v>
      </c>
      <c r="P8" s="108">
        <v>1</v>
      </c>
      <c r="Q8" s="138">
        <f>[1]Громад_Виправ!C11+[1]Громад_Виправ!M11+[1]Звільн_з_випр_УДЗ_і_Розш!C12+[1]Позб_права!C11</f>
        <v>3027</v>
      </c>
      <c r="R8" s="144"/>
      <c r="S8" s="129"/>
      <c r="T8" s="130"/>
    </row>
    <row r="9" spans="1:25" s="18" customFormat="1" ht="21" customHeight="1">
      <c r="A9" s="127">
        <v>6</v>
      </c>
      <c r="B9" s="128" t="s">
        <v>5</v>
      </c>
      <c r="C9" s="280">
        <v>8</v>
      </c>
      <c r="D9" s="281">
        <v>3.0911901081916537E-3</v>
      </c>
      <c r="E9" s="282">
        <v>16</v>
      </c>
      <c r="F9" s="281">
        <f t="shared" si="0"/>
        <v>5.6939501779359435E-3</v>
      </c>
      <c r="G9" s="283">
        <f t="shared" si="1"/>
        <v>8</v>
      </c>
      <c r="H9" s="284">
        <f t="shared" si="2"/>
        <v>1</v>
      </c>
      <c r="I9" s="280">
        <v>7</v>
      </c>
      <c r="J9" s="281">
        <v>2.704791344667697E-3</v>
      </c>
      <c r="K9" s="283">
        <v>11</v>
      </c>
      <c r="L9" s="281">
        <f t="shared" si="3"/>
        <v>3.9145907473309609E-3</v>
      </c>
      <c r="M9" s="283">
        <f t="shared" si="4"/>
        <v>4</v>
      </c>
      <c r="N9" s="146">
        <f t="shared" si="5"/>
        <v>0.5714285714285714</v>
      </c>
      <c r="O9" s="280">
        <v>0</v>
      </c>
      <c r="P9" s="139">
        <v>0</v>
      </c>
      <c r="Q9" s="138">
        <f>[1]Громад_Виправ!C12+[1]Громад_Виправ!M12+[1]Звільн_з_випр_УДЗ_і_Розш!C13+[1]Позб_права!C12</f>
        <v>2810</v>
      </c>
      <c r="R9" s="144"/>
      <c r="S9" s="129"/>
      <c r="T9" s="130"/>
    </row>
    <row r="10" spans="1:25" s="18" customFormat="1" ht="21" customHeight="1">
      <c r="A10" s="127">
        <v>7</v>
      </c>
      <c r="B10" s="128" t="s">
        <v>6</v>
      </c>
      <c r="C10" s="280">
        <v>9</v>
      </c>
      <c r="D10" s="281">
        <v>2.6139994191112402E-3</v>
      </c>
      <c r="E10" s="282">
        <v>21</v>
      </c>
      <c r="F10" s="281">
        <f t="shared" si="0"/>
        <v>7.7262693156732896E-3</v>
      </c>
      <c r="G10" s="283">
        <f t="shared" si="1"/>
        <v>12</v>
      </c>
      <c r="H10" s="284">
        <f t="shared" si="2"/>
        <v>1.3333333333333333</v>
      </c>
      <c r="I10" s="280">
        <v>9</v>
      </c>
      <c r="J10" s="281">
        <v>2.6139994191112402E-3</v>
      </c>
      <c r="K10" s="283">
        <v>18</v>
      </c>
      <c r="L10" s="281">
        <f t="shared" si="3"/>
        <v>6.6225165562913907E-3</v>
      </c>
      <c r="M10" s="283">
        <f t="shared" si="4"/>
        <v>9</v>
      </c>
      <c r="N10" s="146">
        <f t="shared" si="5"/>
        <v>1</v>
      </c>
      <c r="O10" s="280">
        <v>0</v>
      </c>
      <c r="P10" s="108">
        <v>0</v>
      </c>
      <c r="Q10" s="138">
        <f>[1]Громад_Виправ!C13+[1]Громад_Виправ!M13+[1]Звільн_з_випр_УДЗ_і_Розш!C14+[1]Позб_права!C13</f>
        <v>2718</v>
      </c>
      <c r="R10" s="144"/>
      <c r="S10" s="129"/>
      <c r="T10" s="130"/>
      <c r="X10" s="18" t="s">
        <v>60</v>
      </c>
    </row>
    <row r="11" spans="1:25" s="18" customFormat="1" ht="21" customHeight="1">
      <c r="A11" s="127">
        <v>8</v>
      </c>
      <c r="B11" s="128" t="s">
        <v>22</v>
      </c>
      <c r="C11" s="280">
        <v>15</v>
      </c>
      <c r="D11" s="281">
        <v>1.1235955056179775E-2</v>
      </c>
      <c r="E11" s="282">
        <v>30</v>
      </c>
      <c r="F11" s="281">
        <f t="shared" si="0"/>
        <v>1.9543973941368076E-2</v>
      </c>
      <c r="G11" s="283">
        <f t="shared" si="1"/>
        <v>15</v>
      </c>
      <c r="H11" s="284">
        <f t="shared" si="2"/>
        <v>1</v>
      </c>
      <c r="I11" s="280">
        <v>9</v>
      </c>
      <c r="J11" s="281">
        <v>6.7415730337078653E-3</v>
      </c>
      <c r="K11" s="283">
        <v>16</v>
      </c>
      <c r="L11" s="281">
        <f t="shared" si="3"/>
        <v>1.0423452768729642E-2</v>
      </c>
      <c r="M11" s="283">
        <f t="shared" si="4"/>
        <v>7</v>
      </c>
      <c r="N11" s="146">
        <f t="shared" si="5"/>
        <v>0.77777777777777779</v>
      </c>
      <c r="O11" s="280">
        <v>0</v>
      </c>
      <c r="P11" s="108">
        <v>0</v>
      </c>
      <c r="Q11" s="138">
        <f>[1]Громад_Виправ!C14+[1]Громад_Виправ!M14+[1]Звільн_з_випр_УДЗ_і_Розш!C15+[1]Позб_права!C14</f>
        <v>1535</v>
      </c>
      <c r="R11" s="144"/>
      <c r="S11" s="129"/>
      <c r="T11" s="130"/>
    </row>
    <row r="12" spans="1:25" s="18" customFormat="1" ht="21" customHeight="1">
      <c r="A12" s="127">
        <v>9</v>
      </c>
      <c r="B12" s="128" t="s">
        <v>66</v>
      </c>
      <c r="C12" s="285">
        <v>34</v>
      </c>
      <c r="D12" s="281">
        <v>3.256393065798295E-3</v>
      </c>
      <c r="E12" s="282">
        <v>36</v>
      </c>
      <c r="F12" s="281">
        <f t="shared" si="0"/>
        <v>3.0027525231462173E-3</v>
      </c>
      <c r="G12" s="283">
        <f t="shared" si="1"/>
        <v>2</v>
      </c>
      <c r="H12" s="284">
        <f t="shared" si="2"/>
        <v>5.8823529411764705E-2</v>
      </c>
      <c r="I12" s="285">
        <v>31</v>
      </c>
      <c r="J12" s="281">
        <v>2.9690642658749163E-3</v>
      </c>
      <c r="K12" s="283">
        <v>25</v>
      </c>
      <c r="L12" s="281">
        <f t="shared" si="3"/>
        <v>2.0852448077404288E-3</v>
      </c>
      <c r="M12" s="283">
        <f t="shared" si="4"/>
        <v>-6</v>
      </c>
      <c r="N12" s="146">
        <f t="shared" si="5"/>
        <v>-0.19354838709677419</v>
      </c>
      <c r="O12" s="285">
        <v>0</v>
      </c>
      <c r="P12" s="108">
        <v>0</v>
      </c>
      <c r="Q12" s="138">
        <f>[1]Громад_Виправ!C15+[1]Громад_Виправ!M15+[1]Звільн_з_випр_УДЗ_і_Розш!C16+[1]Позб_права!C15</f>
        <v>11989</v>
      </c>
      <c r="R12" s="144"/>
      <c r="S12" s="129"/>
      <c r="T12" s="130"/>
    </row>
    <row r="13" spans="1:25" s="18" customFormat="1" ht="21" customHeight="1">
      <c r="A13" s="127">
        <v>10</v>
      </c>
      <c r="B13" s="128" t="s">
        <v>7</v>
      </c>
      <c r="C13" s="280">
        <v>25</v>
      </c>
      <c r="D13" s="281">
        <v>1.1394712853236098E-2</v>
      </c>
      <c r="E13" s="282">
        <v>18</v>
      </c>
      <c r="F13" s="281">
        <f t="shared" si="0"/>
        <v>7.6303518440016954E-3</v>
      </c>
      <c r="G13" s="283">
        <f t="shared" si="1"/>
        <v>-7</v>
      </c>
      <c r="H13" s="284">
        <f t="shared" si="2"/>
        <v>-0.28000000000000003</v>
      </c>
      <c r="I13" s="280">
        <v>24</v>
      </c>
      <c r="J13" s="281">
        <v>1.0938924339106655E-2</v>
      </c>
      <c r="K13" s="283">
        <v>18</v>
      </c>
      <c r="L13" s="281">
        <f t="shared" si="3"/>
        <v>7.6303518440016954E-3</v>
      </c>
      <c r="M13" s="283">
        <f t="shared" si="4"/>
        <v>-6</v>
      </c>
      <c r="N13" s="146">
        <f t="shared" si="5"/>
        <v>-0.25</v>
      </c>
      <c r="O13" s="280">
        <v>0</v>
      </c>
      <c r="P13" s="108">
        <v>0</v>
      </c>
      <c r="Q13" s="138">
        <f>[1]Громад_Виправ!C16+[1]Громад_Виправ!M16+[1]Звільн_з_випр_УДЗ_і_Розш!C17+[1]Позб_права!C16</f>
        <v>2359</v>
      </c>
      <c r="R13" s="144"/>
      <c r="S13" s="129"/>
      <c r="T13" s="130"/>
    </row>
    <row r="14" spans="1:25" s="18" customFormat="1" ht="21" customHeight="1">
      <c r="A14" s="127">
        <v>11</v>
      </c>
      <c r="B14" s="128" t="s">
        <v>23</v>
      </c>
      <c r="C14" s="280">
        <v>0</v>
      </c>
      <c r="D14" s="281">
        <v>0</v>
      </c>
      <c r="E14" s="282">
        <v>0</v>
      </c>
      <c r="F14" s="281">
        <f t="shared" si="0"/>
        <v>0</v>
      </c>
      <c r="G14" s="283">
        <f t="shared" si="1"/>
        <v>0</v>
      </c>
      <c r="H14" s="284" t="e">
        <f t="shared" si="2"/>
        <v>#DIV/0!</v>
      </c>
      <c r="I14" s="280">
        <v>0</v>
      </c>
      <c r="J14" s="281">
        <v>0</v>
      </c>
      <c r="K14" s="283">
        <v>0</v>
      </c>
      <c r="L14" s="281">
        <f t="shared" si="3"/>
        <v>0</v>
      </c>
      <c r="M14" s="283">
        <f t="shared" si="4"/>
        <v>0</v>
      </c>
      <c r="N14" s="146" t="e">
        <f t="shared" si="5"/>
        <v>#DIV/0!</v>
      </c>
      <c r="O14" s="280">
        <v>0</v>
      </c>
      <c r="P14" s="108">
        <v>0</v>
      </c>
      <c r="Q14" s="138">
        <f>[1]Громад_Виправ!C17+[1]Громад_Виправ!M17+[1]Звільн_з_випр_УДЗ_і_Розш!C18+[1]Позб_права!C17</f>
        <v>573</v>
      </c>
      <c r="R14" s="144"/>
      <c r="S14" s="129"/>
      <c r="T14" s="131"/>
    </row>
    <row r="15" spans="1:25" s="18" customFormat="1" ht="21" customHeight="1">
      <c r="A15" s="127">
        <v>12</v>
      </c>
      <c r="B15" s="128" t="s">
        <v>8</v>
      </c>
      <c r="C15" s="280">
        <v>31</v>
      </c>
      <c r="D15" s="281">
        <v>9.5975232198142416E-3</v>
      </c>
      <c r="E15" s="282">
        <v>21</v>
      </c>
      <c r="F15" s="281">
        <f t="shared" si="0"/>
        <v>5.6300268096514741E-3</v>
      </c>
      <c r="G15" s="283">
        <f t="shared" si="1"/>
        <v>-10</v>
      </c>
      <c r="H15" s="284">
        <f t="shared" si="2"/>
        <v>-0.32258064516129031</v>
      </c>
      <c r="I15" s="280">
        <v>20</v>
      </c>
      <c r="J15" s="281">
        <v>6.1919504643962852E-3</v>
      </c>
      <c r="K15" s="283">
        <v>13</v>
      </c>
      <c r="L15" s="281">
        <f t="shared" si="3"/>
        <v>3.4852546916890078E-3</v>
      </c>
      <c r="M15" s="283">
        <f t="shared" si="4"/>
        <v>-7</v>
      </c>
      <c r="N15" s="146">
        <f t="shared" si="5"/>
        <v>-0.35</v>
      </c>
      <c r="O15" s="280">
        <v>0</v>
      </c>
      <c r="P15" s="108">
        <v>0</v>
      </c>
      <c r="Q15" s="138">
        <f>[1]Громад_Виправ!C18+[1]Громад_Виправ!M18+[1]Звільн_з_випр_УДЗ_і_Розш!C19+[1]Позб_права!C18</f>
        <v>3730</v>
      </c>
      <c r="R15" s="144"/>
      <c r="S15" s="129"/>
      <c r="T15" s="130"/>
    </row>
    <row r="16" spans="1:25" s="18" customFormat="1" ht="21" customHeight="1">
      <c r="A16" s="127">
        <v>13</v>
      </c>
      <c r="B16" s="128" t="s">
        <v>9</v>
      </c>
      <c r="C16" s="280">
        <v>9</v>
      </c>
      <c r="D16" s="281">
        <v>3.9787798408488064E-3</v>
      </c>
      <c r="E16" s="282">
        <v>9</v>
      </c>
      <c r="F16" s="281">
        <f t="shared" si="0"/>
        <v>3.5516969218626678E-3</v>
      </c>
      <c r="G16" s="283">
        <f t="shared" si="1"/>
        <v>0</v>
      </c>
      <c r="H16" s="284">
        <f t="shared" si="2"/>
        <v>0</v>
      </c>
      <c r="I16" s="280">
        <v>7</v>
      </c>
      <c r="J16" s="281">
        <v>3.094606542882405E-3</v>
      </c>
      <c r="K16" s="283">
        <v>8</v>
      </c>
      <c r="L16" s="281">
        <f t="shared" si="3"/>
        <v>3.1570639305445935E-3</v>
      </c>
      <c r="M16" s="283">
        <f t="shared" si="4"/>
        <v>1</v>
      </c>
      <c r="N16" s="146">
        <f t="shared" si="5"/>
        <v>0.14285714285714285</v>
      </c>
      <c r="O16" s="280">
        <v>0</v>
      </c>
      <c r="P16" s="108">
        <v>0</v>
      </c>
      <c r="Q16" s="138">
        <f>[1]Громад_Виправ!C19+[1]Громад_Виправ!M19+[1]Звільн_з_випр_УДЗ_і_Розш!C20+[1]Позб_права!C19</f>
        <v>2534</v>
      </c>
      <c r="R16" s="144"/>
      <c r="S16" s="129"/>
      <c r="T16" s="130"/>
    </row>
    <row r="17" spans="1:20" s="18" customFormat="1" ht="21" customHeight="1">
      <c r="A17" s="127">
        <v>14</v>
      </c>
      <c r="B17" s="128" t="s">
        <v>24</v>
      </c>
      <c r="C17" s="280">
        <v>15</v>
      </c>
      <c r="D17" s="281">
        <v>2.8403711418291989E-3</v>
      </c>
      <c r="E17" s="282">
        <v>6</v>
      </c>
      <c r="F17" s="281">
        <f t="shared" si="0"/>
        <v>1.0171215460247499E-3</v>
      </c>
      <c r="G17" s="283">
        <f t="shared" si="1"/>
        <v>-9</v>
      </c>
      <c r="H17" s="284">
        <f t="shared" si="2"/>
        <v>-0.6</v>
      </c>
      <c r="I17" s="280">
        <v>11</v>
      </c>
      <c r="J17" s="281">
        <v>2.0829388373414127E-3</v>
      </c>
      <c r="K17" s="283">
        <v>4</v>
      </c>
      <c r="L17" s="281">
        <f t="shared" si="3"/>
        <v>6.7808103068316659E-4</v>
      </c>
      <c r="M17" s="283">
        <f t="shared" si="4"/>
        <v>-7</v>
      </c>
      <c r="N17" s="146">
        <f t="shared" si="5"/>
        <v>-0.63636363636363635</v>
      </c>
      <c r="O17" s="280">
        <v>0</v>
      </c>
      <c r="P17" s="108">
        <v>1</v>
      </c>
      <c r="Q17" s="138">
        <f>[1]Громад_Виправ!C20+[1]Громад_Виправ!M20+[1]Звільн_з_випр_УДЗ_і_Розш!C21+[1]Позб_права!C20</f>
        <v>5899</v>
      </c>
      <c r="R17" s="144"/>
      <c r="S17" s="129"/>
      <c r="T17" s="130"/>
    </row>
    <row r="18" spans="1:20" s="18" customFormat="1" ht="21" customHeight="1">
      <c r="A18" s="127">
        <v>15</v>
      </c>
      <c r="B18" s="128" t="s">
        <v>10</v>
      </c>
      <c r="C18" s="280">
        <v>53</v>
      </c>
      <c r="D18" s="281">
        <v>1.6257668711656442E-2</v>
      </c>
      <c r="E18" s="282">
        <v>58</v>
      </c>
      <c r="F18" s="281">
        <f t="shared" si="0"/>
        <v>1.5112037519541427E-2</v>
      </c>
      <c r="G18" s="283">
        <f t="shared" si="1"/>
        <v>5</v>
      </c>
      <c r="H18" s="284">
        <f t="shared" si="2"/>
        <v>9.4339622641509441E-2</v>
      </c>
      <c r="I18" s="280">
        <v>40</v>
      </c>
      <c r="J18" s="281">
        <v>1.2269938650306749E-2</v>
      </c>
      <c r="K18" s="283">
        <v>43</v>
      </c>
      <c r="L18" s="281">
        <f t="shared" si="3"/>
        <v>1.1203751954142784E-2</v>
      </c>
      <c r="M18" s="283">
        <f t="shared" si="4"/>
        <v>3</v>
      </c>
      <c r="N18" s="146">
        <f t="shared" si="5"/>
        <v>7.4999999999999997E-2</v>
      </c>
      <c r="O18" s="280">
        <v>2</v>
      </c>
      <c r="P18" s="108">
        <v>1</v>
      </c>
      <c r="Q18" s="138">
        <f>[1]Громад_Виправ!C21+[1]Громад_Виправ!M21+[1]Звільн_з_випр_УДЗ_і_Розш!C22+[1]Позб_права!C21</f>
        <v>3838</v>
      </c>
      <c r="R18" s="144"/>
      <c r="S18" s="129"/>
      <c r="T18" s="130"/>
    </row>
    <row r="19" spans="1:20" s="18" customFormat="1" ht="21" customHeight="1">
      <c r="A19" s="127">
        <v>16</v>
      </c>
      <c r="B19" s="128" t="s">
        <v>11</v>
      </c>
      <c r="C19" s="280">
        <v>11</v>
      </c>
      <c r="D19" s="281">
        <v>5.5027513756878439E-3</v>
      </c>
      <c r="E19" s="282">
        <v>4</v>
      </c>
      <c r="F19" s="281">
        <f t="shared" si="0"/>
        <v>1.8223234624145787E-3</v>
      </c>
      <c r="G19" s="283">
        <f t="shared" si="1"/>
        <v>-7</v>
      </c>
      <c r="H19" s="284">
        <f t="shared" si="2"/>
        <v>-0.63636363636363635</v>
      </c>
      <c r="I19" s="280">
        <v>5</v>
      </c>
      <c r="J19" s="281">
        <v>2.5012506253126563E-3</v>
      </c>
      <c r="K19" s="283">
        <v>2</v>
      </c>
      <c r="L19" s="281">
        <f t="shared" si="3"/>
        <v>9.1116173120728934E-4</v>
      </c>
      <c r="M19" s="283">
        <f t="shared" si="4"/>
        <v>-3</v>
      </c>
      <c r="N19" s="146">
        <f t="shared" si="5"/>
        <v>-0.6</v>
      </c>
      <c r="O19" s="280">
        <v>0</v>
      </c>
      <c r="P19" s="108">
        <v>0</v>
      </c>
      <c r="Q19" s="138">
        <f>[1]Громад_Виправ!C22+[1]Громад_Виправ!M22+[1]Звільн_з_випр_УДЗ_і_Розш!C23+[1]Позб_права!C22</f>
        <v>2195</v>
      </c>
      <c r="R19" s="144"/>
      <c r="S19" s="129"/>
      <c r="T19" s="130"/>
    </row>
    <row r="20" spans="1:20" s="18" customFormat="1" ht="21" customHeight="1">
      <c r="A20" s="127">
        <v>17</v>
      </c>
      <c r="B20" s="128" t="s">
        <v>12</v>
      </c>
      <c r="C20" s="280">
        <v>15</v>
      </c>
      <c r="D20" s="281">
        <v>9.299442033477991E-3</v>
      </c>
      <c r="E20" s="282">
        <v>33</v>
      </c>
      <c r="F20" s="281">
        <f t="shared" si="0"/>
        <v>1.8032786885245903E-2</v>
      </c>
      <c r="G20" s="283">
        <f t="shared" si="1"/>
        <v>18</v>
      </c>
      <c r="H20" s="284">
        <f t="shared" si="2"/>
        <v>1.2</v>
      </c>
      <c r="I20" s="280">
        <v>11</v>
      </c>
      <c r="J20" s="281">
        <v>6.8195908245505272E-3</v>
      </c>
      <c r="K20" s="283">
        <v>24</v>
      </c>
      <c r="L20" s="281">
        <f t="shared" si="3"/>
        <v>1.3114754098360656E-2</v>
      </c>
      <c r="M20" s="283">
        <f t="shared" si="4"/>
        <v>13</v>
      </c>
      <c r="N20" s="146">
        <f t="shared" si="5"/>
        <v>1.1818181818181819</v>
      </c>
      <c r="O20" s="280">
        <v>1</v>
      </c>
      <c r="P20" s="108">
        <v>0</v>
      </c>
      <c r="Q20" s="138">
        <f>[1]Громад_Виправ!C23+[1]Громад_Виправ!M23+[1]Звільн_з_випр_УДЗ_і_Розш!C24+[1]Позб_права!C23</f>
        <v>1830</v>
      </c>
      <c r="R20" s="144"/>
      <c r="S20" s="129"/>
      <c r="T20" s="129"/>
    </row>
    <row r="21" spans="1:20" s="18" customFormat="1" ht="21" customHeight="1">
      <c r="A21" s="127">
        <v>18</v>
      </c>
      <c r="B21" s="128" t="s">
        <v>13</v>
      </c>
      <c r="C21" s="280">
        <v>4</v>
      </c>
      <c r="D21" s="281">
        <v>3.3613445378151263E-3</v>
      </c>
      <c r="E21" s="282">
        <v>15</v>
      </c>
      <c r="F21" s="281">
        <f t="shared" si="0"/>
        <v>1.058574453069866E-2</v>
      </c>
      <c r="G21" s="283">
        <f t="shared" si="1"/>
        <v>11</v>
      </c>
      <c r="H21" s="284">
        <f t="shared" si="2"/>
        <v>2.75</v>
      </c>
      <c r="I21" s="280">
        <v>3</v>
      </c>
      <c r="J21" s="281">
        <v>2.5210084033613447E-3</v>
      </c>
      <c r="K21" s="283">
        <v>8</v>
      </c>
      <c r="L21" s="281">
        <f t="shared" si="3"/>
        <v>5.6457304163726185E-3</v>
      </c>
      <c r="M21" s="283">
        <f t="shared" si="4"/>
        <v>5</v>
      </c>
      <c r="N21" s="146">
        <f t="shared" si="5"/>
        <v>1.6666666666666667</v>
      </c>
      <c r="O21" s="280">
        <v>0</v>
      </c>
      <c r="P21" s="108">
        <v>0</v>
      </c>
      <c r="Q21" s="138">
        <f>[1]Громад_Виправ!C24+[1]Громад_Виправ!M24+[1]Звільн_з_випр_УДЗ_і_Розш!C25+[1]Позб_права!C24</f>
        <v>1417</v>
      </c>
      <c r="R21" s="144"/>
      <c r="S21" s="129"/>
      <c r="T21" s="129"/>
    </row>
    <row r="22" spans="1:20" s="18" customFormat="1" ht="21" customHeight="1">
      <c r="A22" s="127">
        <v>19</v>
      </c>
      <c r="B22" s="128" t="s">
        <v>14</v>
      </c>
      <c r="C22" s="280">
        <v>16</v>
      </c>
      <c r="D22" s="281">
        <v>3.0291556228701248E-3</v>
      </c>
      <c r="E22" s="282">
        <v>34</v>
      </c>
      <c r="F22" s="281">
        <f t="shared" si="0"/>
        <v>6.1471704935816308E-3</v>
      </c>
      <c r="G22" s="283">
        <f t="shared" si="1"/>
        <v>18</v>
      </c>
      <c r="H22" s="284">
        <f t="shared" si="2"/>
        <v>1.125</v>
      </c>
      <c r="I22" s="280">
        <v>15</v>
      </c>
      <c r="J22" s="281">
        <v>2.8398333964407422E-3</v>
      </c>
      <c r="K22" s="283">
        <v>27</v>
      </c>
      <c r="L22" s="281">
        <f t="shared" si="3"/>
        <v>4.8815765684324715E-3</v>
      </c>
      <c r="M22" s="283">
        <f t="shared" si="4"/>
        <v>12</v>
      </c>
      <c r="N22" s="146">
        <f t="shared" si="5"/>
        <v>0.8</v>
      </c>
      <c r="O22" s="280">
        <v>1</v>
      </c>
      <c r="P22" s="108">
        <v>1</v>
      </c>
      <c r="Q22" s="138">
        <f>[1]Громад_Виправ!C25+[1]Громад_Виправ!M25+[1]Звільн_з_випр_УДЗ_і_Розш!C26+[1]Позб_права!C25</f>
        <v>5531</v>
      </c>
      <c r="R22" s="144"/>
      <c r="S22" s="129"/>
      <c r="T22" s="129"/>
    </row>
    <row r="23" spans="1:20" s="18" customFormat="1" ht="21" customHeight="1">
      <c r="A23" s="127">
        <v>20</v>
      </c>
      <c r="B23" s="128" t="s">
        <v>15</v>
      </c>
      <c r="C23" s="280">
        <v>7</v>
      </c>
      <c r="D23" s="281">
        <v>5.7236304170073587E-3</v>
      </c>
      <c r="E23" s="282">
        <v>12</v>
      </c>
      <c r="F23" s="281">
        <f t="shared" si="0"/>
        <v>1.2307692307692308E-2</v>
      </c>
      <c r="G23" s="283">
        <f t="shared" si="1"/>
        <v>5</v>
      </c>
      <c r="H23" s="284">
        <f t="shared" si="2"/>
        <v>0.7142857142857143</v>
      </c>
      <c r="I23" s="280">
        <v>4</v>
      </c>
      <c r="J23" s="281">
        <v>3.2706459525756338E-3</v>
      </c>
      <c r="K23" s="283">
        <v>7</v>
      </c>
      <c r="L23" s="281">
        <f t="shared" si="3"/>
        <v>7.1794871794871795E-3</v>
      </c>
      <c r="M23" s="283">
        <f t="shared" si="4"/>
        <v>3</v>
      </c>
      <c r="N23" s="146">
        <f t="shared" si="5"/>
        <v>0.75</v>
      </c>
      <c r="O23" s="280">
        <v>0</v>
      </c>
      <c r="P23" s="108">
        <v>0</v>
      </c>
      <c r="Q23" s="138">
        <f>[1]Громад_Виправ!C26+[1]Громад_Виправ!M26+[1]Звільн_з_випр_УДЗ_і_Розш!C27+[1]Позб_права!C26</f>
        <v>975</v>
      </c>
      <c r="R23" s="144"/>
      <c r="S23" s="129"/>
      <c r="T23" s="129"/>
    </row>
    <row r="24" spans="1:20" s="18" customFormat="1" ht="21" customHeight="1">
      <c r="A24" s="127">
        <v>21</v>
      </c>
      <c r="B24" s="128" t="s">
        <v>16</v>
      </c>
      <c r="C24" s="280">
        <v>17</v>
      </c>
      <c r="D24" s="281">
        <v>8.1927710843373493E-3</v>
      </c>
      <c r="E24" s="282">
        <v>12</v>
      </c>
      <c r="F24" s="281">
        <f t="shared" si="0"/>
        <v>5.7061340941512127E-3</v>
      </c>
      <c r="G24" s="283">
        <f t="shared" si="1"/>
        <v>-5</v>
      </c>
      <c r="H24" s="284">
        <f t="shared" si="2"/>
        <v>-0.29411764705882354</v>
      </c>
      <c r="I24" s="280">
        <v>12</v>
      </c>
      <c r="J24" s="281">
        <v>5.7831325301204821E-3</v>
      </c>
      <c r="K24" s="283">
        <v>11</v>
      </c>
      <c r="L24" s="281">
        <f t="shared" si="3"/>
        <v>5.2306229196386117E-3</v>
      </c>
      <c r="M24" s="283">
        <f t="shared" si="4"/>
        <v>-1</v>
      </c>
      <c r="N24" s="146">
        <f t="shared" si="5"/>
        <v>-8.3333333333333329E-2</v>
      </c>
      <c r="O24" s="280">
        <v>0</v>
      </c>
      <c r="P24" s="108">
        <v>0</v>
      </c>
      <c r="Q24" s="138">
        <f>[1]Громад_Виправ!C27+[1]Громад_Виправ!M27+[1]Звільн_з_випр_УДЗ_і_Розш!C28+[1]Позб_права!C27</f>
        <v>2103</v>
      </c>
      <c r="R24" s="144"/>
      <c r="S24" s="129"/>
      <c r="T24" s="129"/>
    </row>
    <row r="25" spans="1:20" s="18" customFormat="1" ht="21" customHeight="1">
      <c r="A25" s="127">
        <v>22</v>
      </c>
      <c r="B25" s="128" t="s">
        <v>17</v>
      </c>
      <c r="C25" s="280">
        <v>33</v>
      </c>
      <c r="D25" s="281">
        <v>1.3263665594855305E-2</v>
      </c>
      <c r="E25" s="282">
        <v>27</v>
      </c>
      <c r="F25" s="281">
        <f t="shared" si="0"/>
        <v>9.5170955234402544E-3</v>
      </c>
      <c r="G25" s="283">
        <f t="shared" si="1"/>
        <v>-6</v>
      </c>
      <c r="H25" s="284">
        <f t="shared" si="2"/>
        <v>-0.18181818181818182</v>
      </c>
      <c r="I25" s="280">
        <v>28</v>
      </c>
      <c r="J25" s="281">
        <v>1.1254019292604502E-2</v>
      </c>
      <c r="K25" s="283">
        <v>18</v>
      </c>
      <c r="L25" s="281">
        <f t="shared" si="3"/>
        <v>6.3447303489601696E-3</v>
      </c>
      <c r="M25" s="283">
        <f t="shared" si="4"/>
        <v>-10</v>
      </c>
      <c r="N25" s="146">
        <f t="shared" si="5"/>
        <v>-0.35714285714285715</v>
      </c>
      <c r="O25" s="280">
        <v>0</v>
      </c>
      <c r="P25" s="108">
        <v>0</v>
      </c>
      <c r="Q25" s="138">
        <f>[1]Громад_Виправ!C28+[1]Громад_Виправ!M28+[1]Звільн_з_випр_УДЗ_і_Розш!C29+[1]Позб_права!C28</f>
        <v>2837</v>
      </c>
      <c r="R25" s="144"/>
      <c r="S25" s="129"/>
      <c r="T25" s="129"/>
    </row>
    <row r="26" spans="1:20" s="18" customFormat="1" ht="21" customHeight="1">
      <c r="A26" s="127">
        <v>23</v>
      </c>
      <c r="B26" s="128" t="s">
        <v>19</v>
      </c>
      <c r="C26" s="286">
        <v>3</v>
      </c>
      <c r="D26" s="287">
        <v>2.4193548387096775E-3</v>
      </c>
      <c r="E26" s="282">
        <v>3</v>
      </c>
      <c r="F26" s="281">
        <f t="shared" si="0"/>
        <v>2.3715415019762848E-3</v>
      </c>
      <c r="G26" s="283">
        <f t="shared" si="1"/>
        <v>0</v>
      </c>
      <c r="H26" s="284">
        <f t="shared" si="2"/>
        <v>0</v>
      </c>
      <c r="I26" s="286">
        <v>3</v>
      </c>
      <c r="J26" s="287">
        <v>2.4193548387096775E-3</v>
      </c>
      <c r="K26" s="283">
        <v>3</v>
      </c>
      <c r="L26" s="281">
        <f t="shared" si="3"/>
        <v>2.3715415019762848E-3</v>
      </c>
      <c r="M26" s="283">
        <f t="shared" si="4"/>
        <v>0</v>
      </c>
      <c r="N26" s="146">
        <f t="shared" si="5"/>
        <v>0</v>
      </c>
      <c r="O26" s="286">
        <v>0</v>
      </c>
      <c r="P26" s="108">
        <v>0</v>
      </c>
      <c r="Q26" s="138">
        <f>[1]Громад_Виправ!C29+[1]Громад_Виправ!M29+[1]Звільн_з_випр_УДЗ_і_Розш!C30+[1]Позб_права!C29</f>
        <v>1265</v>
      </c>
      <c r="R26" s="144"/>
      <c r="S26" s="129"/>
      <c r="T26" s="129"/>
    </row>
    <row r="27" spans="1:20" s="18" customFormat="1" ht="21" customHeight="1" thickBot="1">
      <c r="A27" s="132">
        <v>24</v>
      </c>
      <c r="B27" s="128" t="s">
        <v>18</v>
      </c>
      <c r="C27" s="286">
        <v>18</v>
      </c>
      <c r="D27" s="287">
        <v>9.5087163232963554E-3</v>
      </c>
      <c r="E27" s="288">
        <v>30</v>
      </c>
      <c r="F27" s="281">
        <f t="shared" si="0"/>
        <v>1.3636363636363636E-2</v>
      </c>
      <c r="G27" s="289">
        <f t="shared" si="1"/>
        <v>12</v>
      </c>
      <c r="H27" s="290">
        <f t="shared" si="2"/>
        <v>0.66666666666666663</v>
      </c>
      <c r="I27" s="286">
        <v>12</v>
      </c>
      <c r="J27" s="287">
        <v>6.3391442155309036E-3</v>
      </c>
      <c r="K27" s="289">
        <v>23</v>
      </c>
      <c r="L27" s="291">
        <f t="shared" si="3"/>
        <v>1.0454545454545454E-2</v>
      </c>
      <c r="M27" s="289">
        <f t="shared" si="4"/>
        <v>11</v>
      </c>
      <c r="N27" s="146">
        <f t="shared" si="5"/>
        <v>0.91666666666666663</v>
      </c>
      <c r="O27" s="286">
        <v>0</v>
      </c>
      <c r="P27" s="109">
        <v>0</v>
      </c>
      <c r="Q27" s="138">
        <f>[1]Громад_Виправ!C30+[1]Громад_Виправ!M30+[1]Звільн_з_випр_УДЗ_і_Розш!C31+[1]Позб_права!C30</f>
        <v>2200</v>
      </c>
      <c r="R27" s="144"/>
      <c r="S27" s="129"/>
      <c r="T27" s="129"/>
    </row>
    <row r="28" spans="1:20" ht="21" customHeight="1" thickBot="1">
      <c r="A28" s="266" t="s">
        <v>40</v>
      </c>
      <c r="B28" s="267"/>
      <c r="C28" s="292">
        <v>430</v>
      </c>
      <c r="D28" s="293">
        <v>5.8974394140962521E-3</v>
      </c>
      <c r="E28" s="294">
        <f>SUM(E4:E27)</f>
        <v>517</v>
      </c>
      <c r="F28" s="281">
        <f t="shared" si="0"/>
        <v>6.612098733853434E-3</v>
      </c>
      <c r="G28" s="294">
        <f t="shared" si="1"/>
        <v>87</v>
      </c>
      <c r="H28" s="295">
        <f>G28/C28</f>
        <v>0.20232558139534884</v>
      </c>
      <c r="I28" s="292">
        <v>337</v>
      </c>
      <c r="J28" s="293">
        <v>4.6219467036056668E-3</v>
      </c>
      <c r="K28" s="294">
        <f>SUM(K4:K27)</f>
        <v>378</v>
      </c>
      <c r="L28" s="296">
        <f t="shared" si="3"/>
        <v>4.834377797672337E-3</v>
      </c>
      <c r="M28" s="297">
        <f t="shared" si="4"/>
        <v>41</v>
      </c>
      <c r="N28" s="147">
        <f>M28/I28</f>
        <v>0.12166172106824925</v>
      </c>
      <c r="O28" s="292">
        <v>7</v>
      </c>
      <c r="P28" s="110">
        <f>SUM(P4:P27)</f>
        <v>5</v>
      </c>
      <c r="Q28" s="138">
        <f>SUM(Q4:Q27)</f>
        <v>78190</v>
      </c>
      <c r="R28" s="145"/>
      <c r="S28" s="133"/>
      <c r="T28" s="129"/>
    </row>
    <row r="29" spans="1:20" ht="21.75" customHeight="1">
      <c r="D29" s="140"/>
      <c r="E29" s="141"/>
      <c r="F29" s="141"/>
      <c r="G29" s="141"/>
      <c r="H29" s="141"/>
      <c r="I29" s="142"/>
      <c r="J29" s="142"/>
      <c r="K29" s="142"/>
      <c r="L29" s="143"/>
      <c r="M29" s="143"/>
      <c r="N29" s="143"/>
      <c r="O29" s="143"/>
      <c r="R29" s="134"/>
    </row>
    <row r="30" spans="1:20" ht="16.5">
      <c r="A30" s="268" t="s">
        <v>60</v>
      </c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t="s">
        <v>60</v>
      </c>
      <c r="R30" s="134"/>
    </row>
    <row r="31" spans="1:20" ht="12.75" customHeight="1">
      <c r="A31" s="268"/>
      <c r="B31" s="268"/>
      <c r="C31" s="268"/>
      <c r="D31" s="268"/>
      <c r="E31" s="268"/>
      <c r="F31" s="268"/>
      <c r="G31" s="268"/>
      <c r="H31" s="268"/>
      <c r="I31" s="268"/>
      <c r="J31" s="268"/>
      <c r="K31" s="268"/>
      <c r="L31" s="268"/>
      <c r="M31" s="268"/>
      <c r="N31" s="268"/>
      <c r="O31" s="268"/>
      <c r="P31" s="268"/>
      <c r="Q31" t="s">
        <v>60</v>
      </c>
    </row>
    <row r="32" spans="1:20" ht="18.75">
      <c r="A32" s="135"/>
      <c r="B32" s="135"/>
      <c r="C32" s="136"/>
      <c r="D32" s="137"/>
      <c r="E32" s="137"/>
      <c r="F32" s="137"/>
      <c r="G32" s="137"/>
      <c r="H32" s="137"/>
    </row>
    <row r="33" spans="1:3" ht="18.75">
      <c r="A33" s="135"/>
      <c r="B33" s="135"/>
      <c r="C33" s="136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2023-11-06T06:47:55Z</cp:lastPrinted>
  <dcterms:created xsi:type="dcterms:W3CDTF">2001-12-24T16:23:20Z</dcterms:created>
  <dcterms:modified xsi:type="dcterms:W3CDTF">2024-05-06T08:45:48Z</dcterms:modified>
</cp:coreProperties>
</file>