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4.2023\сайт\Розділ таблиці\"/>
    </mc:Choice>
  </mc:AlternateContent>
  <bookViews>
    <workbookView xWindow="-120" yWindow="-120" windowWidth="29040" windowHeight="15840" tabRatio="767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Довідка_чисельн!$A$1:$AI$35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91029"/>
</workbook>
</file>

<file path=xl/calcChain.xml><?xml version="1.0" encoding="utf-8"?>
<calcChain xmlns="http://schemas.openxmlformats.org/spreadsheetml/2006/main">
  <c r="P28" i="36" l="1"/>
  <c r="M28" i="36"/>
  <c r="N28" i="36" s="1"/>
  <c r="K28" i="36"/>
  <c r="G28" i="36"/>
  <c r="H28" i="36" s="1"/>
  <c r="E28" i="36"/>
  <c r="Q27" i="36"/>
  <c r="F27" i="36" s="1"/>
  <c r="N27" i="36"/>
  <c r="M27" i="36"/>
  <c r="G27" i="36"/>
  <c r="H27" i="36" s="1"/>
  <c r="Q26" i="36"/>
  <c r="L26" i="36" s="1"/>
  <c r="M26" i="36"/>
  <c r="N26" i="36" s="1"/>
  <c r="G26" i="36"/>
  <c r="H26" i="36" s="1"/>
  <c r="F26" i="36"/>
  <c r="Q25" i="36"/>
  <c r="M25" i="36"/>
  <c r="N25" i="36" s="1"/>
  <c r="L25" i="36"/>
  <c r="G25" i="36"/>
  <c r="H25" i="36" s="1"/>
  <c r="F25" i="36"/>
  <c r="Q24" i="36"/>
  <c r="L24" i="36" s="1"/>
  <c r="M24" i="36"/>
  <c r="N24" i="36" s="1"/>
  <c r="H24" i="36"/>
  <c r="G24" i="36"/>
  <c r="Q23" i="36"/>
  <c r="F23" i="36" s="1"/>
  <c r="N23" i="36"/>
  <c r="M23" i="36"/>
  <c r="G23" i="36"/>
  <c r="H23" i="36" s="1"/>
  <c r="Q22" i="36"/>
  <c r="L22" i="36" s="1"/>
  <c r="M22" i="36"/>
  <c r="N22" i="36" s="1"/>
  <c r="G22" i="36"/>
  <c r="H22" i="36" s="1"/>
  <c r="F22" i="36"/>
  <c r="Q21" i="36"/>
  <c r="M21" i="36"/>
  <c r="N21" i="36" s="1"/>
  <c r="L21" i="36"/>
  <c r="G21" i="36"/>
  <c r="H21" i="36" s="1"/>
  <c r="F21" i="36"/>
  <c r="Q20" i="36"/>
  <c r="F20" i="36" s="1"/>
  <c r="M20" i="36"/>
  <c r="N20" i="36" s="1"/>
  <c r="H20" i="36"/>
  <c r="G20" i="36"/>
  <c r="Q19" i="36"/>
  <c r="F19" i="36" s="1"/>
  <c r="N19" i="36"/>
  <c r="M19" i="36"/>
  <c r="G19" i="36"/>
  <c r="H19" i="36" s="1"/>
  <c r="Q18" i="36"/>
  <c r="L18" i="36" s="1"/>
  <c r="M18" i="36"/>
  <c r="N18" i="36" s="1"/>
  <c r="G18" i="36"/>
  <c r="H18" i="36" s="1"/>
  <c r="F18" i="36"/>
  <c r="Q17" i="36"/>
  <c r="M17" i="36"/>
  <c r="N17" i="36" s="1"/>
  <c r="L17" i="36"/>
  <c r="G17" i="36"/>
  <c r="H17" i="36" s="1"/>
  <c r="F17" i="36"/>
  <c r="Q16" i="36"/>
  <c r="F16" i="36" s="1"/>
  <c r="M16" i="36"/>
  <c r="N16" i="36" s="1"/>
  <c r="H16" i="36"/>
  <c r="G16" i="36"/>
  <c r="Q15" i="36"/>
  <c r="F15" i="36" s="1"/>
  <c r="N15" i="36"/>
  <c r="M15" i="36"/>
  <c r="G15" i="36"/>
  <c r="H15" i="36" s="1"/>
  <c r="Q14" i="36"/>
  <c r="L14" i="36" s="1"/>
  <c r="M14" i="36"/>
  <c r="N14" i="36" s="1"/>
  <c r="G14" i="36"/>
  <c r="H14" i="36" s="1"/>
  <c r="F14" i="36"/>
  <c r="Q13" i="36"/>
  <c r="M13" i="36"/>
  <c r="N13" i="36" s="1"/>
  <c r="L13" i="36"/>
  <c r="G13" i="36"/>
  <c r="H13" i="36" s="1"/>
  <c r="F13" i="36"/>
  <c r="Q12" i="36"/>
  <c r="F12" i="36" s="1"/>
  <c r="M12" i="36"/>
  <c r="N12" i="36" s="1"/>
  <c r="H12" i="36"/>
  <c r="G12" i="36"/>
  <c r="Q11" i="36"/>
  <c r="F11" i="36" s="1"/>
  <c r="N11" i="36"/>
  <c r="M11" i="36"/>
  <c r="G11" i="36"/>
  <c r="H11" i="36" s="1"/>
  <c r="Q10" i="36"/>
  <c r="L10" i="36" s="1"/>
  <c r="M10" i="36"/>
  <c r="N10" i="36" s="1"/>
  <c r="G10" i="36"/>
  <c r="H10" i="36" s="1"/>
  <c r="F10" i="36"/>
  <c r="Q9" i="36"/>
  <c r="M9" i="36"/>
  <c r="N9" i="36" s="1"/>
  <c r="L9" i="36"/>
  <c r="G9" i="36"/>
  <c r="H9" i="36" s="1"/>
  <c r="F9" i="36"/>
  <c r="Q8" i="36"/>
  <c r="L8" i="36" s="1"/>
  <c r="M8" i="36"/>
  <c r="N8" i="36" s="1"/>
  <c r="H8" i="36"/>
  <c r="G8" i="36"/>
  <c r="Q7" i="36"/>
  <c r="F7" i="36" s="1"/>
  <c r="N7" i="36"/>
  <c r="M7" i="36"/>
  <c r="G7" i="36"/>
  <c r="H7" i="36" s="1"/>
  <c r="Q6" i="36"/>
  <c r="L6" i="36" s="1"/>
  <c r="M6" i="36"/>
  <c r="N6" i="36" s="1"/>
  <c r="G6" i="36"/>
  <c r="H6" i="36" s="1"/>
  <c r="F6" i="36"/>
  <c r="Q5" i="36"/>
  <c r="M5" i="36"/>
  <c r="N5" i="36" s="1"/>
  <c r="L5" i="36"/>
  <c r="G5" i="36"/>
  <c r="H5" i="36" s="1"/>
  <c r="F5" i="36"/>
  <c r="Q4" i="36"/>
  <c r="Q28" i="36" s="1"/>
  <c r="M4" i="36"/>
  <c r="N4" i="36" s="1"/>
  <c r="H4" i="36"/>
  <c r="G4" i="36"/>
  <c r="L28" i="36" l="1"/>
  <c r="F28" i="36"/>
  <c r="L4" i="36"/>
  <c r="L12" i="36"/>
  <c r="L16" i="36"/>
  <c r="L20" i="36"/>
  <c r="F4" i="36"/>
  <c r="L7" i="36"/>
  <c r="F8" i="36"/>
  <c r="L11" i="36"/>
  <c r="L15" i="36"/>
  <c r="L19" i="36"/>
  <c r="L23" i="36"/>
  <c r="F24" i="36"/>
  <c r="L27" i="36"/>
  <c r="F32" i="4" l="1"/>
  <c r="F8" i="4"/>
  <c r="F31" i="4" l="1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<sst xmlns="http://schemas.openxmlformats.org/spreadsheetml/2006/main" count="191" uniqueCount="86">
  <si>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</si>
  <si>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</si>
  <si>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</si>
  <si>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</si>
  <si>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</si>
  <si>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</si>
  <si>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</si>
  <si>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</si>
  <si>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</si>
  <si>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</si>
  <si>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</si>
  <si>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</si>
  <si>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</si>
  <si>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</si>
  <si>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</si>
  <si>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</si>
  <si>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</si>
  <si>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</si>
  <si>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</si>
  <si>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</si>
  <si>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</si>
  <si>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</si>
  <si>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</si>
  <si>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</si>
  <si>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</si>
  <si>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</si>
  <si>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</si>
  <si>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</si>
  <si>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</si>
  <si>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</si>
  <si>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</si>
  <si>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</si>
  <si>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</si>
  <si>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</si>
  <si>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</si>
  <si>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</si>
  <si>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</si>
  <si>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</si>
  <si>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</si>
  <si>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</si>
  <si>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</si>
  <si>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</si>
  <si>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</si>
  <si>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</si>
  <si>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</si>
  <si>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</si>
  <si>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</si>
  <si>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</si>
  <si>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</si>
  <si>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</si>
  <si>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</si>
  <si>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</si>
  <si>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</si>
  <si>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</si>
  <si>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</si>
  <si>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</si>
  <si>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</si>
  <si>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</si>
  <si>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</si>
  <si>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</si>
  <si>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</si>
  <si>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</si>
  <si>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</si>
  <si>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</si>
  <si>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</si>
  <si>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</si>
  <si>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</si>
  <si>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</si>
  <si>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</si>
  <si>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</si>
  <si>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</si>
  <si>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</si>
  <si>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</si>
  <si>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</si>
  <si>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</si>
  <si>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</si>
  <si>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</si>
  <si>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</si>
  <si>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</si>
  <si>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</si>
  <si>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</si>
  <si>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</si>
  <si>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</si>
  <si>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всього  2024 рік</t>
  </si>
  <si>
    <t xml:space="preserve">станом на  1 квітня 2024 року 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</si>
  <si>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01.04.2024)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</si>
</sst>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indexed="9"/>
      <name val="Times New Roman"/>
      <family val="1"/>
    </font>
    <font>
      <sz val="13"/>
      <color indexed="9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65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10" fontId="14" fillId="0" borderId="11" xfId="0" applyNumberFormat="1" applyFont="1" applyFill="1" applyBorder="1" applyAlignment="1">
      <alignment horizontal="center" vertical="center" shrinkToFit="1"/>
    </xf>
    <xf numFmtId="10" fontId="24" fillId="0" borderId="11" xfId="3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0" fontId="14" fillId="0" borderId="17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shrinkToFit="1"/>
    </xf>
    <xf numFmtId="10" fontId="14" fillId="0" borderId="21" xfId="0" applyNumberFormat="1" applyFont="1" applyFill="1" applyBorder="1" applyAlignment="1">
      <alignment horizontal="center" vertical="center" shrinkToFit="1"/>
    </xf>
    <xf numFmtId="10" fontId="14" fillId="0" borderId="13" xfId="0" applyNumberFormat="1" applyFont="1" applyFill="1" applyBorder="1" applyAlignment="1">
      <alignment horizontal="center" vertical="center" shrinkToFit="1"/>
    </xf>
    <xf numFmtId="0" fontId="54" fillId="0" borderId="42" xfId="0" applyFont="1" applyFill="1" applyBorder="1" applyAlignment="1">
      <alignment horizontal="center" vertical="center"/>
    </xf>
    <xf numFmtId="10" fontId="54" fillId="0" borderId="44" xfId="0" applyNumberFormat="1" applyFont="1" applyFill="1" applyBorder="1" applyAlignment="1">
      <alignment horizontal="center" vertical="center" shrinkToFit="1"/>
    </xf>
    <xf numFmtId="0" fontId="54" fillId="0" borderId="47" xfId="0" applyFont="1" applyFill="1" applyBorder="1" applyAlignment="1">
      <alignment horizontal="center" vertical="center" shrinkToFit="1"/>
    </xf>
    <xf numFmtId="10" fontId="54" fillId="0" borderId="43" xfId="0" applyNumberFormat="1" applyFont="1" applyFill="1" applyBorder="1" applyAlignment="1">
      <alignment horizontal="center" vertical="center" shrinkToFit="1"/>
    </xf>
    <xf numFmtId="10" fontId="15" fillId="0" borderId="47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10" fontId="26" fillId="0" borderId="43" xfId="3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</cellXfs>
  <cellStyles count="4">
    <cellStyle name="Денежный" xfId="1" builtinId="4"/>
    <cellStyle name="Обычный" xfId="0" builtinId="0"/>
    <cellStyle name="Обычный 2 2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gula\Desktop\01.04.2024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</sheetNames>
    <sheetDataSet>
      <sheetData sheetId="0"/>
      <sheetData sheetId="1"/>
      <sheetData sheetId="2"/>
      <sheetData sheetId="3"/>
      <sheetData sheetId="4">
        <row r="8">
          <cell r="C8">
            <v>148</v>
          </cell>
          <cell r="M8">
            <v>28</v>
          </cell>
        </row>
        <row r="9">
          <cell r="C9">
            <v>151</v>
          </cell>
          <cell r="M9">
            <v>24</v>
          </cell>
        </row>
        <row r="10">
          <cell r="C10">
            <v>527</v>
          </cell>
          <cell r="M10">
            <v>28</v>
          </cell>
        </row>
        <row r="11">
          <cell r="C11">
            <v>303</v>
          </cell>
          <cell r="M11">
            <v>40</v>
          </cell>
        </row>
        <row r="12">
          <cell r="C12">
            <v>242</v>
          </cell>
          <cell r="M12">
            <v>12</v>
          </cell>
        </row>
        <row r="13">
          <cell r="C13">
            <v>244</v>
          </cell>
          <cell r="M13">
            <v>16</v>
          </cell>
        </row>
        <row r="14">
          <cell r="C14">
            <v>178</v>
          </cell>
          <cell r="M14">
            <v>15</v>
          </cell>
        </row>
        <row r="15">
          <cell r="C15">
            <v>201</v>
          </cell>
          <cell r="M15">
            <v>30</v>
          </cell>
        </row>
        <row r="16">
          <cell r="C16">
            <v>1013</v>
          </cell>
          <cell r="M16">
            <v>55</v>
          </cell>
        </row>
        <row r="17">
          <cell r="C17">
            <v>89</v>
          </cell>
          <cell r="M17">
            <v>4</v>
          </cell>
        </row>
        <row r="18">
          <cell r="C18">
            <v>57</v>
          </cell>
          <cell r="M18">
            <v>6</v>
          </cell>
        </row>
        <row r="19">
          <cell r="C19">
            <v>367</v>
          </cell>
          <cell r="M19">
            <v>29</v>
          </cell>
        </row>
        <row r="20">
          <cell r="C20">
            <v>130</v>
          </cell>
          <cell r="M20">
            <v>18</v>
          </cell>
        </row>
        <row r="21">
          <cell r="C21">
            <v>391</v>
          </cell>
          <cell r="M21">
            <v>19</v>
          </cell>
        </row>
        <row r="22">
          <cell r="C22">
            <v>177</v>
          </cell>
          <cell r="M22">
            <v>23</v>
          </cell>
        </row>
        <row r="23">
          <cell r="C23">
            <v>159</v>
          </cell>
          <cell r="M23">
            <v>13</v>
          </cell>
        </row>
        <row r="25">
          <cell r="C25">
            <v>252</v>
          </cell>
          <cell r="M25">
            <v>27</v>
          </cell>
        </row>
        <row r="26">
          <cell r="C26">
            <v>95</v>
          </cell>
          <cell r="M26">
            <v>15</v>
          </cell>
        </row>
        <row r="27">
          <cell r="C27">
            <v>379</v>
          </cell>
          <cell r="M27">
            <v>17</v>
          </cell>
        </row>
        <row r="28">
          <cell r="C28">
            <v>151</v>
          </cell>
          <cell r="M28">
            <v>1</v>
          </cell>
        </row>
        <row r="29">
          <cell r="C29">
            <v>155</v>
          </cell>
          <cell r="M29">
            <v>43</v>
          </cell>
        </row>
        <row r="30">
          <cell r="C30">
            <v>166</v>
          </cell>
          <cell r="M30">
            <v>15</v>
          </cell>
        </row>
        <row r="31">
          <cell r="C31">
            <v>113</v>
          </cell>
          <cell r="M31">
            <v>29</v>
          </cell>
        </row>
        <row r="32">
          <cell r="C32">
            <v>128</v>
          </cell>
          <cell r="M32">
            <v>17</v>
          </cell>
        </row>
      </sheetData>
      <sheetData sheetId="5"/>
      <sheetData sheetId="6"/>
      <sheetData sheetId="7">
        <row r="9">
          <cell r="C9">
            <v>2604</v>
          </cell>
        </row>
        <row r="10">
          <cell r="C10">
            <v>1511</v>
          </cell>
        </row>
        <row r="11">
          <cell r="C11">
            <v>7616</v>
          </cell>
        </row>
        <row r="12">
          <cell r="C12">
            <v>1969</v>
          </cell>
        </row>
        <row r="13">
          <cell r="C13">
            <v>2443</v>
          </cell>
        </row>
        <row r="14">
          <cell r="C14">
            <v>2240</v>
          </cell>
        </row>
        <row r="15">
          <cell r="C15">
            <v>2274</v>
          </cell>
        </row>
        <row r="16">
          <cell r="C16">
            <v>1031</v>
          </cell>
        </row>
        <row r="17">
          <cell r="C17">
            <v>9639</v>
          </cell>
        </row>
        <row r="18">
          <cell r="C18">
            <v>2058</v>
          </cell>
        </row>
        <row r="19">
          <cell r="C19">
            <v>504</v>
          </cell>
        </row>
        <row r="20">
          <cell r="C20">
            <v>2789</v>
          </cell>
        </row>
        <row r="21">
          <cell r="C21">
            <v>2089</v>
          </cell>
        </row>
        <row r="22">
          <cell r="C22">
            <v>4875</v>
          </cell>
        </row>
        <row r="23">
          <cell r="C23">
            <v>3228</v>
          </cell>
        </row>
        <row r="24">
          <cell r="C24">
            <v>1762</v>
          </cell>
        </row>
        <row r="26">
          <cell r="C26">
            <v>1305</v>
          </cell>
        </row>
        <row r="27">
          <cell r="C27">
            <v>1082</v>
          </cell>
        </row>
        <row r="28">
          <cell r="C28">
            <v>4471</v>
          </cell>
        </row>
        <row r="29">
          <cell r="C29">
            <v>722</v>
          </cell>
        </row>
        <row r="30">
          <cell r="C30">
            <v>1579</v>
          </cell>
        </row>
        <row r="31">
          <cell r="C31">
            <v>2369</v>
          </cell>
        </row>
        <row r="32">
          <cell r="C32">
            <v>904</v>
          </cell>
        </row>
        <row r="33">
          <cell r="C33">
            <v>1774</v>
          </cell>
        </row>
      </sheetData>
      <sheetData sheetId="8"/>
      <sheetData sheetId="9">
        <row r="8">
          <cell r="C8">
            <v>177</v>
          </cell>
        </row>
        <row r="9">
          <cell r="C9">
            <v>142</v>
          </cell>
        </row>
        <row r="10">
          <cell r="C10">
            <v>428</v>
          </cell>
        </row>
        <row r="11">
          <cell r="C11">
            <v>91</v>
          </cell>
        </row>
        <row r="12">
          <cell r="C12">
            <v>152</v>
          </cell>
        </row>
        <row r="13">
          <cell r="C13">
            <v>133</v>
          </cell>
        </row>
        <row r="14">
          <cell r="C14">
            <v>140</v>
          </cell>
        </row>
        <row r="15">
          <cell r="C15">
            <v>162</v>
          </cell>
        </row>
        <row r="16">
          <cell r="C16">
            <v>606</v>
          </cell>
        </row>
        <row r="17">
          <cell r="C17">
            <v>84</v>
          </cell>
        </row>
        <row r="18">
          <cell r="C18">
            <v>6</v>
          </cell>
        </row>
        <row r="19">
          <cell r="C19">
            <v>242</v>
          </cell>
        </row>
        <row r="20">
          <cell r="C20">
            <v>127</v>
          </cell>
        </row>
        <row r="21">
          <cell r="C21">
            <v>343</v>
          </cell>
        </row>
        <row r="22">
          <cell r="C22">
            <v>171</v>
          </cell>
        </row>
        <row r="23">
          <cell r="C23">
            <v>146</v>
          </cell>
        </row>
        <row r="25">
          <cell r="C25">
            <v>138</v>
          </cell>
        </row>
        <row r="26">
          <cell r="C26">
            <v>135</v>
          </cell>
        </row>
        <row r="27">
          <cell r="C27">
            <v>395</v>
          </cell>
        </row>
        <row r="28">
          <cell r="C28">
            <v>40</v>
          </cell>
        </row>
        <row r="29">
          <cell r="C29">
            <v>216</v>
          </cell>
        </row>
        <row r="30">
          <cell r="C30">
            <v>139</v>
          </cell>
        </row>
        <row r="31">
          <cell r="C31">
            <v>158</v>
          </cell>
        </row>
        <row r="32">
          <cell r="C32">
            <v>131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7"/>
  <sheetViews>
    <sheetView tabSelected="1" view="pageBreakPreview" zoomScale="80" zoomScaleNormal="80" zoomScaleSheetLayoutView="8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U5" sqref="U5:U7"/>
    </sheetView>
  </sheetViews>
  <sheetFormatPr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28515625" style="51" customWidth="1"/>
    <col min="30" max="30" width="7.28515625" style="51" customWidth="1"/>
    <col min="31" max="31" width="6.85546875" style="51" customWidth="1"/>
    <col min="32" max="32" width="7.5703125" style="51" customWidth="1"/>
    <col min="33" max="33" width="0.28515625" style="51" customWidth="1"/>
    <col min="34" max="34" width="11.7109375" style="51" customWidth="1"/>
    <col min="35" max="35" width="10.7109375" style="51" customWidth="1"/>
    <col min="36" max="36" width="7.7109375" style="51" customWidth="1"/>
    <col min="37" max="16384" width="9.140625" style="51"/>
  </cols>
  <sheetData>
    <row r="1" spans="1:35" s="36" customFormat="1" ht="24.75" customHeight="1">
      <c r="A1" s="203" t="s">
        <v>27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</row>
    <row r="2" spans="1:35" s="36" customFormat="1" ht="19.5" customHeight="1">
      <c r="A2" s="204" t="s">
        <v>82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</row>
    <row r="3" spans="1:35" s="36" customFormat="1" ht="26.25" customHeight="1">
      <c r="A3" s="205" t="s">
        <v>84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</row>
    <row r="4" spans="1:35" s="39" customFormat="1" ht="80.25" customHeight="1">
      <c r="A4" s="171" t="s">
        <v>25</v>
      </c>
      <c r="B4" s="174" t="s">
        <v>44</v>
      </c>
      <c r="C4" s="177" t="s">
        <v>56</v>
      </c>
      <c r="D4" s="178"/>
      <c r="E4" s="179"/>
      <c r="F4" s="37"/>
      <c r="G4" s="183" t="s">
        <v>74</v>
      </c>
      <c r="H4" s="184"/>
      <c r="I4" s="185"/>
      <c r="J4" s="38"/>
      <c r="K4" s="186" t="s">
        <v>75</v>
      </c>
      <c r="L4" s="187"/>
      <c r="M4" s="187"/>
      <c r="N4" s="188"/>
      <c r="O4" s="113"/>
      <c r="P4" s="186" t="s">
        <v>76</v>
      </c>
      <c r="Q4" s="184"/>
      <c r="R4" s="184"/>
      <c r="S4" s="185"/>
      <c r="T4" s="113"/>
      <c r="U4" s="186" t="s">
        <v>77</v>
      </c>
      <c r="V4" s="184"/>
      <c r="W4" s="184"/>
      <c r="X4" s="185"/>
      <c r="Y4" s="113"/>
      <c r="Z4" s="189" t="s">
        <v>78</v>
      </c>
      <c r="AA4" s="190"/>
      <c r="AB4" s="191"/>
      <c r="AC4" s="114"/>
      <c r="AD4" s="186" t="s">
        <v>79</v>
      </c>
      <c r="AE4" s="187"/>
      <c r="AF4" s="188"/>
      <c r="AG4" s="113"/>
      <c r="AH4" s="186" t="s">
        <v>80</v>
      </c>
      <c r="AI4" s="185"/>
    </row>
    <row r="5" spans="1:35" s="39" customFormat="1" ht="45.75" customHeight="1">
      <c r="A5" s="172"/>
      <c r="B5" s="175"/>
      <c r="C5" s="180"/>
      <c r="D5" s="181"/>
      <c r="E5" s="182"/>
      <c r="F5" s="40"/>
      <c r="G5" s="192" t="s">
        <v>68</v>
      </c>
      <c r="H5" s="192"/>
      <c r="I5" s="192"/>
      <c r="J5" s="115"/>
      <c r="K5" s="166" t="s">
        <v>69</v>
      </c>
      <c r="L5" s="166"/>
      <c r="M5" s="166"/>
      <c r="N5" s="166"/>
      <c r="O5" s="111"/>
      <c r="P5" s="166" t="s">
        <v>70</v>
      </c>
      <c r="Q5" s="166"/>
      <c r="R5" s="166"/>
      <c r="S5" s="166"/>
      <c r="T5" s="111"/>
      <c r="U5" s="298" t="s">
        <v>39</v>
      </c>
      <c r="V5" s="192" t="s">
        <v>42</v>
      </c>
      <c r="W5" s="192" t="s">
        <v>43</v>
      </c>
      <c r="X5" s="166" t="s">
        <v>50</v>
      </c>
      <c r="Y5" s="111"/>
      <c r="Z5" s="166" t="s">
        <v>51</v>
      </c>
      <c r="AA5" s="166"/>
      <c r="AB5" s="166"/>
      <c r="AC5" s="112"/>
      <c r="AD5" s="183" t="s">
        <v>52</v>
      </c>
      <c r="AE5" s="184"/>
      <c r="AF5" s="185"/>
      <c r="AG5" s="111"/>
      <c r="AH5" s="166" t="s">
        <v>52</v>
      </c>
      <c r="AI5" s="166"/>
    </row>
    <row r="6" spans="1:35" s="39" customFormat="1" ht="21" customHeight="1">
      <c r="A6" s="172"/>
      <c r="B6" s="175"/>
      <c r="C6" s="193">
        <v>2023</v>
      </c>
      <c r="D6" s="193">
        <v>2024</v>
      </c>
      <c r="E6" s="197" t="s">
        <v>28</v>
      </c>
      <c r="F6" s="40"/>
      <c r="G6" s="169">
        <v>2023</v>
      </c>
      <c r="H6" s="169">
        <v>2024</v>
      </c>
      <c r="I6" s="197" t="s">
        <v>28</v>
      </c>
      <c r="J6" s="115"/>
      <c r="K6" s="199">
        <v>2023</v>
      </c>
      <c r="L6" s="183">
        <v>2024</v>
      </c>
      <c r="M6" s="184"/>
      <c r="N6" s="185"/>
      <c r="O6" s="111"/>
      <c r="P6" s="199">
        <v>2023</v>
      </c>
      <c r="Q6" s="183">
        <v>2024</v>
      </c>
      <c r="R6" s="184"/>
      <c r="S6" s="185"/>
      <c r="T6" s="111"/>
      <c r="U6" s="298"/>
      <c r="V6" s="192"/>
      <c r="W6" s="192"/>
      <c r="X6" s="166"/>
      <c r="Y6" s="111"/>
      <c r="Z6" s="169">
        <v>2023</v>
      </c>
      <c r="AA6" s="169">
        <v>2024</v>
      </c>
      <c r="AB6" s="197" t="s">
        <v>28</v>
      </c>
      <c r="AC6" s="116"/>
      <c r="AD6" s="201">
        <v>2023</v>
      </c>
      <c r="AE6" s="169">
        <v>2024</v>
      </c>
      <c r="AF6" s="167" t="s">
        <v>28</v>
      </c>
      <c r="AG6" s="111"/>
      <c r="AH6" s="169">
        <v>2023</v>
      </c>
      <c r="AI6" s="169">
        <v>2024</v>
      </c>
    </row>
    <row r="7" spans="1:35" s="39" customFormat="1" ht="43.5" customHeight="1">
      <c r="A7" s="172"/>
      <c r="B7" s="175"/>
      <c r="C7" s="194"/>
      <c r="D7" s="194"/>
      <c r="E7" s="198"/>
      <c r="F7" s="41"/>
      <c r="G7" s="170"/>
      <c r="H7" s="170"/>
      <c r="I7" s="198"/>
      <c r="J7" s="41"/>
      <c r="K7" s="200"/>
      <c r="L7" s="111" t="s">
        <v>45</v>
      </c>
      <c r="M7" s="111" t="s">
        <v>48</v>
      </c>
      <c r="N7" s="111" t="s">
        <v>28</v>
      </c>
      <c r="O7" s="41"/>
      <c r="P7" s="200"/>
      <c r="Q7" s="111" t="s">
        <v>45</v>
      </c>
      <c r="R7" s="111" t="s">
        <v>49</v>
      </c>
      <c r="S7" s="111" t="s">
        <v>28</v>
      </c>
      <c r="T7" s="41"/>
      <c r="U7" s="298"/>
      <c r="V7" s="192"/>
      <c r="W7" s="192"/>
      <c r="X7" s="166"/>
      <c r="Y7" s="111"/>
      <c r="Z7" s="170"/>
      <c r="AA7" s="170"/>
      <c r="AB7" s="198"/>
      <c r="AC7" s="117"/>
      <c r="AD7" s="202"/>
      <c r="AE7" s="170"/>
      <c r="AF7" s="168"/>
      <c r="AG7" s="41"/>
      <c r="AH7" s="170"/>
      <c r="AI7" s="170"/>
    </row>
    <row r="8" spans="1:35" s="39" customFormat="1" ht="15" customHeight="1">
      <c r="A8" s="173"/>
      <c r="B8" s="176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23</v>
      </c>
      <c r="AI8" s="42">
        <v>24</v>
      </c>
    </row>
    <row r="9" spans="1:35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</row>
    <row r="10" spans="1:35" s="39" customFormat="1" ht="24.95" customHeight="1">
      <c r="A10" s="52">
        <v>1</v>
      </c>
      <c r="B10" s="53" t="s">
        <v>20</v>
      </c>
      <c r="C10" s="54">
        <v>2826</v>
      </c>
      <c r="D10" s="106">
        <v>3114</v>
      </c>
      <c r="E10" s="106">
        <v>30</v>
      </c>
      <c r="F10" s="54"/>
      <c r="G10" s="54">
        <v>141</v>
      </c>
      <c r="H10" s="106">
        <v>159</v>
      </c>
      <c r="I10" s="54">
        <v>0</v>
      </c>
      <c r="J10" s="54"/>
      <c r="K10" s="54">
        <v>165</v>
      </c>
      <c r="L10" s="106">
        <v>146</v>
      </c>
      <c r="M10" s="106">
        <v>42</v>
      </c>
      <c r="N10" s="106">
        <v>0</v>
      </c>
      <c r="O10" s="54"/>
      <c r="P10" s="54">
        <v>24</v>
      </c>
      <c r="Q10" s="106">
        <v>25</v>
      </c>
      <c r="R10" s="106">
        <v>0</v>
      </c>
      <c r="S10" s="106">
        <v>0</v>
      </c>
      <c r="T10" s="54"/>
      <c r="U10" s="54">
        <v>12</v>
      </c>
      <c r="V10" s="54">
        <v>11</v>
      </c>
      <c r="W10" s="54">
        <v>7</v>
      </c>
      <c r="X10" s="54">
        <v>0</v>
      </c>
      <c r="Y10" s="54"/>
      <c r="Z10" s="54">
        <v>1994</v>
      </c>
      <c r="AA10" s="54">
        <v>2271</v>
      </c>
      <c r="AB10" s="54">
        <v>30</v>
      </c>
      <c r="AC10" s="54"/>
      <c r="AD10" s="54">
        <v>167</v>
      </c>
      <c r="AE10" s="54">
        <v>238</v>
      </c>
      <c r="AF10" s="54">
        <v>0</v>
      </c>
      <c r="AG10" s="54"/>
      <c r="AH10" s="54">
        <v>335</v>
      </c>
      <c r="AI10" s="106">
        <v>275</v>
      </c>
    </row>
    <row r="11" spans="1:35" s="39" customFormat="1" ht="24.95" customHeight="1">
      <c r="A11" s="52">
        <v>2</v>
      </c>
      <c r="B11" s="53" t="s">
        <v>2</v>
      </c>
      <c r="C11" s="54">
        <v>1529</v>
      </c>
      <c r="D11" s="106">
        <v>1640</v>
      </c>
      <c r="E11" s="106">
        <v>10</v>
      </c>
      <c r="F11" s="54"/>
      <c r="G11" s="54">
        <v>112</v>
      </c>
      <c r="H11" s="106">
        <v>130</v>
      </c>
      <c r="I11" s="54">
        <v>0</v>
      </c>
      <c r="J11" s="54"/>
      <c r="K11" s="54">
        <v>137</v>
      </c>
      <c r="L11" s="106">
        <v>140</v>
      </c>
      <c r="M11" s="106">
        <v>35</v>
      </c>
      <c r="N11" s="106">
        <v>1</v>
      </c>
      <c r="O11" s="54"/>
      <c r="P11" s="54">
        <v>16</v>
      </c>
      <c r="Q11" s="106">
        <v>17</v>
      </c>
      <c r="R11" s="106">
        <v>0</v>
      </c>
      <c r="S11" s="106">
        <v>0</v>
      </c>
      <c r="T11" s="54"/>
      <c r="U11" s="54">
        <v>3</v>
      </c>
      <c r="V11" s="54">
        <v>1</v>
      </c>
      <c r="W11" s="54">
        <v>1</v>
      </c>
      <c r="X11" s="54">
        <v>1</v>
      </c>
      <c r="Y11" s="54"/>
      <c r="Z11" s="54">
        <v>1129</v>
      </c>
      <c r="AA11" s="54">
        <v>1224</v>
      </c>
      <c r="AB11" s="54">
        <v>9</v>
      </c>
      <c r="AC11" s="54"/>
      <c r="AD11" s="54">
        <v>59</v>
      </c>
      <c r="AE11" s="54">
        <v>71</v>
      </c>
      <c r="AF11" s="54">
        <v>0</v>
      </c>
      <c r="AG11" s="54"/>
      <c r="AH11" s="54">
        <v>76</v>
      </c>
      <c r="AI11" s="106">
        <v>58</v>
      </c>
    </row>
    <row r="12" spans="1:35" s="39" customFormat="1" ht="24.95" customHeight="1">
      <c r="A12" s="52">
        <v>3</v>
      </c>
      <c r="B12" s="53" t="s">
        <v>3</v>
      </c>
      <c r="C12" s="54">
        <v>6804</v>
      </c>
      <c r="D12" s="106">
        <v>7985</v>
      </c>
      <c r="E12" s="106">
        <v>38</v>
      </c>
      <c r="F12" s="54"/>
      <c r="G12" s="54">
        <v>260</v>
      </c>
      <c r="H12" s="106">
        <v>379</v>
      </c>
      <c r="I12" s="54">
        <v>0</v>
      </c>
      <c r="J12" s="54"/>
      <c r="K12" s="54">
        <v>555</v>
      </c>
      <c r="L12" s="106">
        <v>554</v>
      </c>
      <c r="M12" s="106">
        <v>150</v>
      </c>
      <c r="N12" s="106">
        <v>3</v>
      </c>
      <c r="O12" s="54"/>
      <c r="P12" s="54">
        <v>21</v>
      </c>
      <c r="Q12" s="106">
        <v>27</v>
      </c>
      <c r="R12" s="106">
        <v>2</v>
      </c>
      <c r="S12" s="106">
        <v>0</v>
      </c>
      <c r="T12" s="54"/>
      <c r="U12" s="54">
        <v>35</v>
      </c>
      <c r="V12" s="54">
        <v>19</v>
      </c>
      <c r="W12" s="54">
        <v>10</v>
      </c>
      <c r="X12" s="54">
        <v>4</v>
      </c>
      <c r="Y12" s="54"/>
      <c r="Z12" s="54">
        <v>5501</v>
      </c>
      <c r="AA12" s="54">
        <v>6428</v>
      </c>
      <c r="AB12" s="54">
        <v>35</v>
      </c>
      <c r="AC12" s="54"/>
      <c r="AD12" s="54">
        <v>311</v>
      </c>
      <c r="AE12" s="54">
        <v>454</v>
      </c>
      <c r="AF12" s="54">
        <v>0</v>
      </c>
      <c r="AG12" s="54"/>
      <c r="AH12" s="54">
        <v>156</v>
      </c>
      <c r="AI12" s="106">
        <v>143</v>
      </c>
    </row>
    <row r="13" spans="1:35" s="39" customFormat="1" ht="24.95" customHeight="1">
      <c r="A13" s="52">
        <v>4</v>
      </c>
      <c r="B13" s="53" t="s">
        <v>21</v>
      </c>
      <c r="C13" s="54">
        <v>2775</v>
      </c>
      <c r="D13" s="106">
        <v>2320</v>
      </c>
      <c r="E13" s="106">
        <v>15</v>
      </c>
      <c r="F13" s="54"/>
      <c r="G13" s="54">
        <v>73</v>
      </c>
      <c r="H13" s="106">
        <v>76</v>
      </c>
      <c r="I13" s="54">
        <v>0</v>
      </c>
      <c r="J13" s="54"/>
      <c r="K13" s="54">
        <v>336</v>
      </c>
      <c r="L13" s="106">
        <v>280</v>
      </c>
      <c r="M13" s="106">
        <v>20</v>
      </c>
      <c r="N13" s="106">
        <v>0</v>
      </c>
      <c r="O13" s="54"/>
      <c r="P13" s="54">
        <v>42</v>
      </c>
      <c r="Q13" s="106">
        <v>36</v>
      </c>
      <c r="R13" s="106">
        <v>0</v>
      </c>
      <c r="S13" s="106">
        <v>0</v>
      </c>
      <c r="T13" s="54"/>
      <c r="U13" s="54">
        <v>2</v>
      </c>
      <c r="V13" s="54">
        <v>0</v>
      </c>
      <c r="W13" s="54">
        <v>0</v>
      </c>
      <c r="X13" s="54">
        <v>0</v>
      </c>
      <c r="Y13" s="54"/>
      <c r="Z13" s="54">
        <v>1998</v>
      </c>
      <c r="AA13" s="54">
        <v>1666</v>
      </c>
      <c r="AB13" s="54">
        <v>15</v>
      </c>
      <c r="AC13" s="54"/>
      <c r="AD13" s="54">
        <v>284</v>
      </c>
      <c r="AE13" s="54">
        <v>237</v>
      </c>
      <c r="AF13" s="54">
        <v>0</v>
      </c>
      <c r="AG13" s="54"/>
      <c r="AH13" s="54">
        <v>42</v>
      </c>
      <c r="AI13" s="106">
        <v>25</v>
      </c>
    </row>
    <row r="14" spans="1:35" s="39" customFormat="1" ht="24.95" customHeight="1">
      <c r="A14" s="52">
        <v>5</v>
      </c>
      <c r="B14" s="53" t="s">
        <v>4</v>
      </c>
      <c r="C14" s="54">
        <v>2354</v>
      </c>
      <c r="D14" s="106">
        <v>2669</v>
      </c>
      <c r="E14" s="106">
        <v>23</v>
      </c>
      <c r="F14" s="54"/>
      <c r="G14" s="54">
        <v>126</v>
      </c>
      <c r="H14" s="106">
        <v>133</v>
      </c>
      <c r="I14" s="54">
        <v>0</v>
      </c>
      <c r="J14" s="54"/>
      <c r="K14" s="54">
        <v>185</v>
      </c>
      <c r="L14" s="106">
        <v>201</v>
      </c>
      <c r="M14" s="106">
        <v>38</v>
      </c>
      <c r="N14" s="106">
        <v>9</v>
      </c>
      <c r="O14" s="54"/>
      <c r="P14" s="54">
        <v>10</v>
      </c>
      <c r="Q14" s="106">
        <v>12</v>
      </c>
      <c r="R14" s="106">
        <v>1</v>
      </c>
      <c r="S14" s="106">
        <v>0</v>
      </c>
      <c r="T14" s="54"/>
      <c r="U14" s="54">
        <v>7</v>
      </c>
      <c r="V14" s="54">
        <v>5</v>
      </c>
      <c r="W14" s="54">
        <v>7</v>
      </c>
      <c r="X14" s="54">
        <v>1</v>
      </c>
      <c r="Y14" s="54"/>
      <c r="Z14" s="54">
        <v>1771</v>
      </c>
      <c r="AA14" s="54">
        <v>2064</v>
      </c>
      <c r="AB14" s="54">
        <v>14</v>
      </c>
      <c r="AC14" s="54"/>
      <c r="AD14" s="54">
        <v>173</v>
      </c>
      <c r="AE14" s="54">
        <v>206</v>
      </c>
      <c r="AF14" s="54">
        <v>0</v>
      </c>
      <c r="AG14" s="54"/>
      <c r="AH14" s="54">
        <v>89</v>
      </c>
      <c r="AI14" s="106">
        <v>53</v>
      </c>
    </row>
    <row r="15" spans="1:35" s="39" customFormat="1" ht="24.95" customHeight="1">
      <c r="A15" s="52">
        <v>6</v>
      </c>
      <c r="B15" s="53" t="s">
        <v>5</v>
      </c>
      <c r="C15" s="54">
        <v>2322</v>
      </c>
      <c r="D15" s="106">
        <v>2508</v>
      </c>
      <c r="E15" s="106">
        <v>48</v>
      </c>
      <c r="F15" s="54"/>
      <c r="G15" s="54">
        <v>108</v>
      </c>
      <c r="H15" s="106">
        <v>117</v>
      </c>
      <c r="I15" s="54">
        <v>0</v>
      </c>
      <c r="J15" s="54"/>
      <c r="K15" s="54">
        <v>204</v>
      </c>
      <c r="L15" s="106">
        <v>238</v>
      </c>
      <c r="M15" s="106">
        <v>48</v>
      </c>
      <c r="N15" s="106">
        <v>0</v>
      </c>
      <c r="O15" s="54"/>
      <c r="P15" s="54">
        <v>8</v>
      </c>
      <c r="Q15" s="106">
        <v>15</v>
      </c>
      <c r="R15" s="106">
        <v>1</v>
      </c>
      <c r="S15" s="106">
        <v>0</v>
      </c>
      <c r="T15" s="54"/>
      <c r="U15" s="54">
        <v>2</v>
      </c>
      <c r="V15" s="54">
        <v>0</v>
      </c>
      <c r="W15" s="54">
        <v>0</v>
      </c>
      <c r="X15" s="54">
        <v>0</v>
      </c>
      <c r="Y15" s="54"/>
      <c r="Z15" s="54">
        <v>1815</v>
      </c>
      <c r="AA15" s="54">
        <v>1956</v>
      </c>
      <c r="AB15" s="54">
        <v>48</v>
      </c>
      <c r="AC15" s="54"/>
      <c r="AD15" s="54">
        <v>145</v>
      </c>
      <c r="AE15" s="54">
        <v>156</v>
      </c>
      <c r="AF15" s="54">
        <v>0</v>
      </c>
      <c r="AG15" s="54"/>
      <c r="AH15" s="54">
        <v>42</v>
      </c>
      <c r="AI15" s="106">
        <v>26</v>
      </c>
    </row>
    <row r="16" spans="1:35" s="39" customFormat="1" ht="24.95" customHeight="1">
      <c r="A16" s="52">
        <v>7</v>
      </c>
      <c r="B16" s="53" t="s">
        <v>6</v>
      </c>
      <c r="C16" s="54">
        <v>3213</v>
      </c>
      <c r="D16" s="106">
        <v>2538</v>
      </c>
      <c r="E16" s="106">
        <v>7</v>
      </c>
      <c r="F16" s="54"/>
      <c r="G16" s="54">
        <v>136</v>
      </c>
      <c r="H16" s="106">
        <v>120</v>
      </c>
      <c r="I16" s="54">
        <v>0</v>
      </c>
      <c r="J16" s="54"/>
      <c r="K16" s="54">
        <v>278</v>
      </c>
      <c r="L16" s="106">
        <v>204</v>
      </c>
      <c r="M16" s="106">
        <v>47</v>
      </c>
      <c r="N16" s="106">
        <v>0</v>
      </c>
      <c r="O16" s="54"/>
      <c r="P16" s="54">
        <v>18</v>
      </c>
      <c r="Q16" s="106">
        <v>11</v>
      </c>
      <c r="R16" s="106">
        <v>0</v>
      </c>
      <c r="S16" s="106">
        <v>0</v>
      </c>
      <c r="T16" s="54"/>
      <c r="U16" s="54">
        <v>5</v>
      </c>
      <c r="V16" s="54">
        <v>2</v>
      </c>
      <c r="W16" s="54">
        <v>1</v>
      </c>
      <c r="X16" s="54">
        <v>0</v>
      </c>
      <c r="Y16" s="54"/>
      <c r="Z16" s="54">
        <v>2462</v>
      </c>
      <c r="AA16" s="54">
        <v>1876</v>
      </c>
      <c r="AB16" s="54">
        <v>7</v>
      </c>
      <c r="AC16" s="54"/>
      <c r="AD16" s="54">
        <v>159</v>
      </c>
      <c r="AE16" s="54">
        <v>177</v>
      </c>
      <c r="AF16" s="54">
        <v>0</v>
      </c>
      <c r="AG16" s="54"/>
      <c r="AH16" s="54">
        <v>160</v>
      </c>
      <c r="AI16" s="106">
        <v>150</v>
      </c>
    </row>
    <row r="17" spans="1:35" s="39" customFormat="1" ht="24.95" customHeight="1">
      <c r="A17" s="52">
        <v>8</v>
      </c>
      <c r="B17" s="53" t="s">
        <v>22</v>
      </c>
      <c r="C17" s="54">
        <v>1233</v>
      </c>
      <c r="D17" s="106">
        <v>1418</v>
      </c>
      <c r="E17" s="106">
        <v>11</v>
      </c>
      <c r="F17" s="54"/>
      <c r="G17" s="54">
        <v>119</v>
      </c>
      <c r="H17" s="106">
        <v>141</v>
      </c>
      <c r="I17" s="54">
        <v>0</v>
      </c>
      <c r="J17" s="54"/>
      <c r="K17" s="54">
        <v>149</v>
      </c>
      <c r="L17" s="106">
        <v>158</v>
      </c>
      <c r="M17" s="106">
        <v>12</v>
      </c>
      <c r="N17" s="106">
        <v>1</v>
      </c>
      <c r="O17" s="54"/>
      <c r="P17" s="54">
        <v>29</v>
      </c>
      <c r="Q17" s="106">
        <v>24</v>
      </c>
      <c r="R17" s="106">
        <v>0</v>
      </c>
      <c r="S17" s="106">
        <v>0</v>
      </c>
      <c r="T17" s="54"/>
      <c r="U17" s="54">
        <v>1</v>
      </c>
      <c r="V17" s="54">
        <v>0</v>
      </c>
      <c r="W17" s="54">
        <v>0</v>
      </c>
      <c r="X17" s="54">
        <v>0</v>
      </c>
      <c r="Y17" s="54"/>
      <c r="Z17" s="54">
        <v>715</v>
      </c>
      <c r="AA17" s="54">
        <v>875</v>
      </c>
      <c r="AB17" s="54">
        <v>10</v>
      </c>
      <c r="AC17" s="54"/>
      <c r="AD17" s="54">
        <v>170</v>
      </c>
      <c r="AE17" s="54">
        <v>189</v>
      </c>
      <c r="AF17" s="54">
        <v>0</v>
      </c>
      <c r="AG17" s="54"/>
      <c r="AH17" s="54">
        <v>51</v>
      </c>
      <c r="AI17" s="106">
        <v>31</v>
      </c>
    </row>
    <row r="18" spans="1:35" s="39" customFormat="1" ht="24.95" customHeight="1">
      <c r="A18" s="52">
        <v>9</v>
      </c>
      <c r="B18" s="53" t="s">
        <v>66</v>
      </c>
      <c r="C18" s="54">
        <v>10089</v>
      </c>
      <c r="D18" s="106">
        <v>11853</v>
      </c>
      <c r="E18" s="106">
        <v>38</v>
      </c>
      <c r="F18" s="54"/>
      <c r="G18" s="54">
        <v>436</v>
      </c>
      <c r="H18" s="106">
        <v>528</v>
      </c>
      <c r="I18" s="54">
        <v>0</v>
      </c>
      <c r="J18" s="54"/>
      <c r="K18" s="54">
        <v>1243</v>
      </c>
      <c r="L18" s="106">
        <v>1097</v>
      </c>
      <c r="M18" s="106">
        <v>281</v>
      </c>
      <c r="N18" s="106">
        <v>9</v>
      </c>
      <c r="O18" s="54"/>
      <c r="P18" s="54">
        <v>56</v>
      </c>
      <c r="Q18" s="106">
        <v>52</v>
      </c>
      <c r="R18" s="106">
        <v>3</v>
      </c>
      <c r="S18" s="106">
        <v>0</v>
      </c>
      <c r="T18" s="54"/>
      <c r="U18" s="54">
        <v>34</v>
      </c>
      <c r="V18" s="54">
        <v>19</v>
      </c>
      <c r="W18" s="54">
        <v>13</v>
      </c>
      <c r="X18" s="54">
        <v>0</v>
      </c>
      <c r="Y18" s="54"/>
      <c r="Z18" s="54">
        <v>6742</v>
      </c>
      <c r="AA18" s="54">
        <v>8307</v>
      </c>
      <c r="AB18" s="54">
        <v>29</v>
      </c>
      <c r="AC18" s="54"/>
      <c r="AD18" s="54">
        <v>1384</v>
      </c>
      <c r="AE18" s="54">
        <v>1645</v>
      </c>
      <c r="AF18" s="54">
        <v>0</v>
      </c>
      <c r="AG18" s="54"/>
      <c r="AH18" s="54">
        <v>228</v>
      </c>
      <c r="AI18" s="106">
        <v>224</v>
      </c>
    </row>
    <row r="19" spans="1:35" s="39" customFormat="1" ht="24.95" customHeight="1">
      <c r="A19" s="52">
        <v>10</v>
      </c>
      <c r="B19" s="53" t="s">
        <v>7</v>
      </c>
      <c r="C19" s="54">
        <v>1916</v>
      </c>
      <c r="D19" s="106">
        <v>2141</v>
      </c>
      <c r="E19" s="106">
        <v>26</v>
      </c>
      <c r="F19" s="54"/>
      <c r="G19" s="54">
        <v>52</v>
      </c>
      <c r="H19" s="106">
        <v>74</v>
      </c>
      <c r="I19" s="54">
        <v>1</v>
      </c>
      <c r="J19" s="54"/>
      <c r="K19" s="54">
        <v>129</v>
      </c>
      <c r="L19" s="106">
        <v>119</v>
      </c>
      <c r="M19" s="106">
        <v>46</v>
      </c>
      <c r="N19" s="106">
        <v>1</v>
      </c>
      <c r="O19" s="54"/>
      <c r="P19" s="54">
        <v>3</v>
      </c>
      <c r="Q19" s="106">
        <v>4</v>
      </c>
      <c r="R19" s="106">
        <v>0</v>
      </c>
      <c r="S19" s="106">
        <v>0</v>
      </c>
      <c r="T19" s="54"/>
      <c r="U19" s="54">
        <v>2</v>
      </c>
      <c r="V19" s="54">
        <v>1</v>
      </c>
      <c r="W19" s="54">
        <v>1</v>
      </c>
      <c r="X19" s="54">
        <v>0</v>
      </c>
      <c r="Y19" s="54"/>
      <c r="Z19" s="54">
        <v>1550</v>
      </c>
      <c r="AA19" s="54">
        <v>1744</v>
      </c>
      <c r="AB19" s="54">
        <v>24</v>
      </c>
      <c r="AC19" s="54"/>
      <c r="AD19" s="54">
        <v>75</v>
      </c>
      <c r="AE19" s="54">
        <v>116</v>
      </c>
      <c r="AF19" s="54">
        <v>0</v>
      </c>
      <c r="AG19" s="54"/>
      <c r="AH19" s="54">
        <v>107</v>
      </c>
      <c r="AI19" s="106">
        <v>84</v>
      </c>
    </row>
    <row r="20" spans="1:35" s="39" customFormat="1" ht="24.95" customHeight="1">
      <c r="A20" s="52">
        <v>11</v>
      </c>
      <c r="B20" s="53" t="s">
        <v>23</v>
      </c>
      <c r="C20" s="54">
        <v>1052</v>
      </c>
      <c r="D20" s="106">
        <v>530</v>
      </c>
      <c r="E20" s="106">
        <v>0</v>
      </c>
      <c r="F20" s="54"/>
      <c r="G20" s="54">
        <v>16</v>
      </c>
      <c r="H20" s="106">
        <v>4</v>
      </c>
      <c r="I20" s="54">
        <v>0</v>
      </c>
      <c r="J20" s="54"/>
      <c r="K20" s="54">
        <v>104</v>
      </c>
      <c r="L20" s="106">
        <v>71</v>
      </c>
      <c r="M20" s="106">
        <v>27</v>
      </c>
      <c r="N20" s="106">
        <v>0</v>
      </c>
      <c r="O20" s="54"/>
      <c r="P20" s="54">
        <v>5</v>
      </c>
      <c r="Q20" s="106">
        <v>3</v>
      </c>
      <c r="R20" s="106">
        <v>0</v>
      </c>
      <c r="S20" s="106">
        <v>0</v>
      </c>
      <c r="T20" s="54"/>
      <c r="U20" s="54">
        <v>2</v>
      </c>
      <c r="V20" s="54">
        <v>0</v>
      </c>
      <c r="W20" s="54">
        <v>0</v>
      </c>
      <c r="X20" s="54">
        <v>0</v>
      </c>
      <c r="Y20" s="54"/>
      <c r="Z20" s="54">
        <v>856</v>
      </c>
      <c r="AA20" s="54">
        <v>403</v>
      </c>
      <c r="AB20" s="54">
        <v>0</v>
      </c>
      <c r="AC20" s="54"/>
      <c r="AD20" s="54">
        <v>59</v>
      </c>
      <c r="AE20" s="54">
        <v>40</v>
      </c>
      <c r="AF20" s="54">
        <v>0</v>
      </c>
      <c r="AG20" s="54"/>
      <c r="AH20" s="54">
        <v>12</v>
      </c>
      <c r="AI20" s="106">
        <v>9</v>
      </c>
    </row>
    <row r="21" spans="1:35" s="39" customFormat="1" ht="24.95" customHeight="1">
      <c r="A21" s="52">
        <v>12</v>
      </c>
      <c r="B21" s="53" t="s">
        <v>8</v>
      </c>
      <c r="C21" s="54">
        <v>3152</v>
      </c>
      <c r="D21" s="106">
        <v>3641</v>
      </c>
      <c r="E21" s="106">
        <v>21</v>
      </c>
      <c r="F21" s="54"/>
      <c r="G21" s="54">
        <v>184</v>
      </c>
      <c r="H21" s="106">
        <v>220</v>
      </c>
      <c r="I21" s="54">
        <v>0</v>
      </c>
      <c r="J21" s="54"/>
      <c r="K21" s="54">
        <v>398</v>
      </c>
      <c r="L21" s="106">
        <v>374</v>
      </c>
      <c r="M21" s="106">
        <v>97</v>
      </c>
      <c r="N21" s="106">
        <v>1</v>
      </c>
      <c r="O21" s="54"/>
      <c r="P21" s="54">
        <v>23</v>
      </c>
      <c r="Q21" s="106">
        <v>25</v>
      </c>
      <c r="R21" s="106">
        <v>0</v>
      </c>
      <c r="S21" s="106">
        <v>0</v>
      </c>
      <c r="T21" s="54"/>
      <c r="U21" s="54">
        <v>8</v>
      </c>
      <c r="V21" s="54">
        <v>5</v>
      </c>
      <c r="W21" s="54">
        <v>2</v>
      </c>
      <c r="X21" s="54">
        <v>0</v>
      </c>
      <c r="Y21" s="54"/>
      <c r="Z21" s="54">
        <v>2024</v>
      </c>
      <c r="AA21" s="54">
        <v>2414</v>
      </c>
      <c r="AB21" s="54">
        <v>20</v>
      </c>
      <c r="AC21" s="54"/>
      <c r="AD21" s="54">
        <v>339</v>
      </c>
      <c r="AE21" s="54">
        <v>441</v>
      </c>
      <c r="AF21" s="54">
        <v>0</v>
      </c>
      <c r="AG21" s="54"/>
      <c r="AH21" s="54">
        <v>184</v>
      </c>
      <c r="AI21" s="106">
        <v>167</v>
      </c>
    </row>
    <row r="22" spans="1:35" s="39" customFormat="1" ht="24.95" customHeight="1">
      <c r="A22" s="52">
        <v>13</v>
      </c>
      <c r="B22" s="53" t="s">
        <v>9</v>
      </c>
      <c r="C22" s="54">
        <v>1862</v>
      </c>
      <c r="D22" s="106">
        <v>2168</v>
      </c>
      <c r="E22" s="106">
        <v>30</v>
      </c>
      <c r="F22" s="54"/>
      <c r="G22" s="54">
        <v>67</v>
      </c>
      <c r="H22" s="106">
        <v>117</v>
      </c>
      <c r="I22" s="54">
        <v>0</v>
      </c>
      <c r="J22" s="54"/>
      <c r="K22" s="54">
        <v>142</v>
      </c>
      <c r="L22" s="106">
        <v>116</v>
      </c>
      <c r="M22" s="106">
        <v>21</v>
      </c>
      <c r="N22" s="106">
        <v>2</v>
      </c>
      <c r="O22" s="54"/>
      <c r="P22" s="54">
        <v>10</v>
      </c>
      <c r="Q22" s="106">
        <v>17</v>
      </c>
      <c r="R22" s="106">
        <v>0</v>
      </c>
      <c r="S22" s="106">
        <v>0</v>
      </c>
      <c r="T22" s="54"/>
      <c r="U22" s="54">
        <v>6</v>
      </c>
      <c r="V22" s="54">
        <v>6</v>
      </c>
      <c r="W22" s="54">
        <v>4</v>
      </c>
      <c r="X22" s="54">
        <v>0</v>
      </c>
      <c r="Y22" s="54"/>
      <c r="Z22" s="54">
        <v>1459</v>
      </c>
      <c r="AA22" s="54">
        <v>1768</v>
      </c>
      <c r="AB22" s="54">
        <v>28</v>
      </c>
      <c r="AC22" s="54"/>
      <c r="AD22" s="54">
        <v>152</v>
      </c>
      <c r="AE22" s="54">
        <v>129</v>
      </c>
      <c r="AF22" s="54">
        <v>0</v>
      </c>
      <c r="AG22" s="54"/>
      <c r="AH22" s="54">
        <v>32</v>
      </c>
      <c r="AI22" s="106">
        <v>21</v>
      </c>
    </row>
    <row r="23" spans="1:35" s="39" customFormat="1" ht="24.95" customHeight="1">
      <c r="A23" s="52">
        <v>14</v>
      </c>
      <c r="B23" s="53" t="s">
        <v>24</v>
      </c>
      <c r="C23" s="54">
        <v>4821</v>
      </c>
      <c r="D23" s="106">
        <v>5591</v>
      </c>
      <c r="E23" s="106">
        <v>53</v>
      </c>
      <c r="F23" s="54"/>
      <c r="G23" s="54">
        <v>242</v>
      </c>
      <c r="H23" s="106">
        <v>320</v>
      </c>
      <c r="I23" s="54">
        <v>0</v>
      </c>
      <c r="J23" s="54"/>
      <c r="K23" s="54">
        <v>399</v>
      </c>
      <c r="L23" s="106">
        <v>375</v>
      </c>
      <c r="M23" s="106">
        <v>65</v>
      </c>
      <c r="N23" s="106">
        <v>1</v>
      </c>
      <c r="O23" s="54"/>
      <c r="P23" s="54">
        <v>17</v>
      </c>
      <c r="Q23" s="106">
        <v>17</v>
      </c>
      <c r="R23" s="106">
        <v>1</v>
      </c>
      <c r="S23" s="106">
        <v>0</v>
      </c>
      <c r="T23" s="54"/>
      <c r="U23" s="54">
        <v>12</v>
      </c>
      <c r="V23" s="54">
        <v>0</v>
      </c>
      <c r="W23" s="54">
        <v>0</v>
      </c>
      <c r="X23" s="54">
        <v>0</v>
      </c>
      <c r="Y23" s="54"/>
      <c r="Z23" s="54">
        <v>3689</v>
      </c>
      <c r="AA23" s="54">
        <v>4286</v>
      </c>
      <c r="AB23" s="54">
        <v>51</v>
      </c>
      <c r="AC23" s="54"/>
      <c r="AD23" s="54">
        <v>411</v>
      </c>
      <c r="AE23" s="54">
        <v>555</v>
      </c>
      <c r="AF23" s="54">
        <v>1</v>
      </c>
      <c r="AG23" s="54"/>
      <c r="AH23" s="54">
        <v>63</v>
      </c>
      <c r="AI23" s="106">
        <v>38</v>
      </c>
    </row>
    <row r="24" spans="1:35" s="39" customFormat="1" ht="24.95" customHeight="1">
      <c r="A24" s="52">
        <v>15</v>
      </c>
      <c r="B24" s="53" t="s">
        <v>10</v>
      </c>
      <c r="C24" s="54">
        <v>2691</v>
      </c>
      <c r="D24" s="106">
        <v>3354</v>
      </c>
      <c r="E24" s="106">
        <v>21</v>
      </c>
      <c r="F24" s="54"/>
      <c r="G24" s="54">
        <v>122</v>
      </c>
      <c r="H24" s="106">
        <v>156</v>
      </c>
      <c r="I24" s="54">
        <v>0</v>
      </c>
      <c r="J24" s="54"/>
      <c r="K24" s="54">
        <v>141</v>
      </c>
      <c r="L24" s="106">
        <v>159</v>
      </c>
      <c r="M24" s="106">
        <v>37</v>
      </c>
      <c r="N24" s="106">
        <v>2</v>
      </c>
      <c r="O24" s="54"/>
      <c r="P24" s="54">
        <v>18</v>
      </c>
      <c r="Q24" s="106">
        <v>20</v>
      </c>
      <c r="R24" s="106">
        <v>0</v>
      </c>
      <c r="S24" s="106">
        <v>0</v>
      </c>
      <c r="T24" s="54"/>
      <c r="U24" s="54">
        <v>3</v>
      </c>
      <c r="V24" s="54">
        <v>2</v>
      </c>
      <c r="W24" s="54">
        <v>2</v>
      </c>
      <c r="X24" s="54">
        <v>0</v>
      </c>
      <c r="Y24" s="54"/>
      <c r="Z24" s="54">
        <v>2148</v>
      </c>
      <c r="AA24" s="54">
        <v>2722</v>
      </c>
      <c r="AB24" s="54">
        <v>19</v>
      </c>
      <c r="AC24" s="54"/>
      <c r="AD24" s="54">
        <v>96</v>
      </c>
      <c r="AE24" s="54">
        <v>155</v>
      </c>
      <c r="AF24" s="54">
        <v>0</v>
      </c>
      <c r="AG24" s="54"/>
      <c r="AH24" s="54">
        <v>166</v>
      </c>
      <c r="AI24" s="106">
        <v>142</v>
      </c>
    </row>
    <row r="25" spans="1:35" s="39" customFormat="1" ht="24.95" customHeight="1">
      <c r="A25" s="52">
        <v>16</v>
      </c>
      <c r="B25" s="53" t="s">
        <v>11</v>
      </c>
      <c r="C25" s="54">
        <v>1712</v>
      </c>
      <c r="D25" s="106">
        <v>1805</v>
      </c>
      <c r="E25" s="106">
        <v>11</v>
      </c>
      <c r="F25" s="54"/>
      <c r="G25" s="54">
        <v>103</v>
      </c>
      <c r="H25" s="106">
        <v>131</v>
      </c>
      <c r="I25" s="54">
        <v>0</v>
      </c>
      <c r="J25" s="54"/>
      <c r="K25" s="54">
        <v>130</v>
      </c>
      <c r="L25" s="106">
        <v>133</v>
      </c>
      <c r="M25" s="106">
        <v>23</v>
      </c>
      <c r="N25" s="106">
        <v>1</v>
      </c>
      <c r="O25" s="54"/>
      <c r="P25" s="54">
        <v>11</v>
      </c>
      <c r="Q25" s="106">
        <v>12</v>
      </c>
      <c r="R25" s="106">
        <v>0</v>
      </c>
      <c r="S25" s="106">
        <v>0</v>
      </c>
      <c r="T25" s="54"/>
      <c r="U25" s="54">
        <v>4</v>
      </c>
      <c r="V25" s="54">
        <v>2</v>
      </c>
      <c r="W25" s="54">
        <v>2</v>
      </c>
      <c r="X25" s="54">
        <v>0</v>
      </c>
      <c r="Y25" s="54"/>
      <c r="Z25" s="54">
        <v>1265</v>
      </c>
      <c r="AA25" s="54">
        <v>1396</v>
      </c>
      <c r="AB25" s="54">
        <v>10</v>
      </c>
      <c r="AC25" s="54"/>
      <c r="AD25" s="54">
        <v>73</v>
      </c>
      <c r="AE25" s="54">
        <v>88</v>
      </c>
      <c r="AF25" s="54">
        <v>0</v>
      </c>
      <c r="AG25" s="54"/>
      <c r="AH25" s="54">
        <v>130</v>
      </c>
      <c r="AI25" s="106">
        <v>45</v>
      </c>
    </row>
    <row r="26" spans="1:35" s="39" customFormat="1" ht="24.95" customHeight="1">
      <c r="A26" s="52">
        <v>17</v>
      </c>
      <c r="B26" s="53" t="s">
        <v>12</v>
      </c>
      <c r="C26" s="54">
        <v>1632</v>
      </c>
      <c r="D26" s="106">
        <v>1711</v>
      </c>
      <c r="E26" s="106">
        <v>17</v>
      </c>
      <c r="F26" s="54"/>
      <c r="G26" s="54">
        <v>117</v>
      </c>
      <c r="H26" s="106">
        <v>122</v>
      </c>
      <c r="I26" s="54">
        <v>1</v>
      </c>
      <c r="J26" s="54"/>
      <c r="K26" s="54">
        <v>238</v>
      </c>
      <c r="L26" s="106">
        <v>239</v>
      </c>
      <c r="M26" s="106">
        <v>72</v>
      </c>
      <c r="N26" s="106">
        <v>5</v>
      </c>
      <c r="O26" s="54"/>
      <c r="P26" s="54">
        <v>19</v>
      </c>
      <c r="Q26" s="106">
        <v>24</v>
      </c>
      <c r="R26" s="106">
        <v>0</v>
      </c>
      <c r="S26" s="106">
        <v>0</v>
      </c>
      <c r="T26" s="54"/>
      <c r="U26" s="54">
        <v>13</v>
      </c>
      <c r="V26" s="54">
        <v>6</v>
      </c>
      <c r="W26" s="54">
        <v>1</v>
      </c>
      <c r="X26" s="54">
        <v>0</v>
      </c>
      <c r="Y26" s="54"/>
      <c r="Z26" s="54">
        <v>964</v>
      </c>
      <c r="AA26" s="54">
        <v>1064</v>
      </c>
      <c r="AB26" s="54">
        <v>11</v>
      </c>
      <c r="AC26" s="54"/>
      <c r="AD26" s="54">
        <v>132</v>
      </c>
      <c r="AE26" s="54">
        <v>152</v>
      </c>
      <c r="AF26" s="54">
        <v>0</v>
      </c>
      <c r="AG26" s="54"/>
      <c r="AH26" s="54">
        <v>162</v>
      </c>
      <c r="AI26" s="106">
        <v>110</v>
      </c>
    </row>
    <row r="27" spans="1:35" s="39" customFormat="1" ht="24.95" customHeight="1">
      <c r="A27" s="52">
        <v>18</v>
      </c>
      <c r="B27" s="53" t="s">
        <v>13</v>
      </c>
      <c r="C27" s="54">
        <v>1105</v>
      </c>
      <c r="D27" s="106">
        <v>1276</v>
      </c>
      <c r="E27" s="106">
        <v>2</v>
      </c>
      <c r="F27" s="54"/>
      <c r="G27" s="54">
        <v>107</v>
      </c>
      <c r="H27" s="106">
        <v>119</v>
      </c>
      <c r="I27" s="54">
        <v>0</v>
      </c>
      <c r="J27" s="54"/>
      <c r="K27" s="54">
        <v>127</v>
      </c>
      <c r="L27" s="106">
        <v>118</v>
      </c>
      <c r="M27" s="106">
        <v>51</v>
      </c>
      <c r="N27" s="106">
        <v>1</v>
      </c>
      <c r="O27" s="54"/>
      <c r="P27" s="54">
        <v>14</v>
      </c>
      <c r="Q27" s="106">
        <v>14</v>
      </c>
      <c r="R27" s="106">
        <v>0</v>
      </c>
      <c r="S27" s="106">
        <v>0</v>
      </c>
      <c r="T27" s="54"/>
      <c r="U27" s="54">
        <v>4</v>
      </c>
      <c r="V27" s="54">
        <v>3</v>
      </c>
      <c r="W27" s="54">
        <v>2</v>
      </c>
      <c r="X27" s="54">
        <v>0</v>
      </c>
      <c r="Y27" s="54"/>
      <c r="Z27" s="54">
        <v>728</v>
      </c>
      <c r="AA27" s="54">
        <v>910</v>
      </c>
      <c r="AB27" s="54">
        <v>1</v>
      </c>
      <c r="AC27" s="54"/>
      <c r="AD27" s="54">
        <v>52</v>
      </c>
      <c r="AE27" s="54">
        <v>51</v>
      </c>
      <c r="AF27" s="54">
        <v>0</v>
      </c>
      <c r="AG27" s="54"/>
      <c r="AH27" s="54">
        <v>77</v>
      </c>
      <c r="AI27" s="106">
        <v>64</v>
      </c>
    </row>
    <row r="28" spans="1:35" s="39" customFormat="1" ht="24.95" customHeight="1">
      <c r="A28" s="52">
        <v>19</v>
      </c>
      <c r="B28" s="53" t="s">
        <v>14</v>
      </c>
      <c r="C28" s="54">
        <v>4247</v>
      </c>
      <c r="D28" s="106">
        <v>4888</v>
      </c>
      <c r="E28" s="106">
        <v>21</v>
      </c>
      <c r="F28" s="54"/>
      <c r="G28" s="54">
        <v>172</v>
      </c>
      <c r="H28" s="106">
        <v>358</v>
      </c>
      <c r="I28" s="54">
        <v>0</v>
      </c>
      <c r="J28" s="54"/>
      <c r="K28" s="54">
        <v>349</v>
      </c>
      <c r="L28" s="106">
        <v>358</v>
      </c>
      <c r="M28" s="106">
        <v>73</v>
      </c>
      <c r="N28" s="106">
        <v>2</v>
      </c>
      <c r="O28" s="54"/>
      <c r="P28" s="54">
        <v>14</v>
      </c>
      <c r="Q28" s="106">
        <v>16</v>
      </c>
      <c r="R28" s="106">
        <v>1</v>
      </c>
      <c r="S28" s="106">
        <v>0</v>
      </c>
      <c r="T28" s="54"/>
      <c r="U28" s="54">
        <v>15</v>
      </c>
      <c r="V28" s="54">
        <v>9</v>
      </c>
      <c r="W28" s="54">
        <v>6</v>
      </c>
      <c r="X28" s="54">
        <v>2</v>
      </c>
      <c r="Y28" s="54"/>
      <c r="Z28" s="54">
        <v>3318</v>
      </c>
      <c r="AA28" s="54">
        <v>3766</v>
      </c>
      <c r="AB28" s="54">
        <v>19</v>
      </c>
      <c r="AC28" s="54"/>
      <c r="AD28" s="54">
        <v>316</v>
      </c>
      <c r="AE28" s="54">
        <v>331</v>
      </c>
      <c r="AF28" s="54">
        <v>0</v>
      </c>
      <c r="AG28" s="54"/>
      <c r="AH28" s="54">
        <v>78</v>
      </c>
      <c r="AI28" s="106">
        <v>59</v>
      </c>
    </row>
    <row r="29" spans="1:35" s="39" customFormat="1" ht="24.95" customHeight="1">
      <c r="A29" s="52">
        <v>20</v>
      </c>
      <c r="B29" s="53" t="s">
        <v>15</v>
      </c>
      <c r="C29" s="54">
        <v>1200</v>
      </c>
      <c r="D29" s="106">
        <v>1026</v>
      </c>
      <c r="E29" s="106">
        <v>0</v>
      </c>
      <c r="F29" s="54"/>
      <c r="G29" s="54">
        <v>27</v>
      </c>
      <c r="H29" s="106">
        <v>33</v>
      </c>
      <c r="I29" s="54">
        <v>0</v>
      </c>
      <c r="J29" s="54"/>
      <c r="K29" s="54">
        <v>167</v>
      </c>
      <c r="L29" s="106">
        <v>159</v>
      </c>
      <c r="M29" s="106">
        <v>18</v>
      </c>
      <c r="N29" s="106">
        <v>0</v>
      </c>
      <c r="O29" s="54"/>
      <c r="P29" s="54">
        <v>3</v>
      </c>
      <c r="Q29" s="106">
        <v>1</v>
      </c>
      <c r="R29" s="106">
        <v>0</v>
      </c>
      <c r="S29" s="106">
        <v>0</v>
      </c>
      <c r="T29" s="54"/>
      <c r="U29" s="54">
        <v>4</v>
      </c>
      <c r="V29" s="54">
        <v>0</v>
      </c>
      <c r="W29" s="54">
        <v>0</v>
      </c>
      <c r="X29" s="54">
        <v>4</v>
      </c>
      <c r="Y29" s="54"/>
      <c r="Z29" s="54">
        <v>810</v>
      </c>
      <c r="AA29" s="54">
        <v>596</v>
      </c>
      <c r="AB29" s="54">
        <v>0</v>
      </c>
      <c r="AC29" s="54"/>
      <c r="AD29" s="54">
        <v>75</v>
      </c>
      <c r="AE29" s="54">
        <v>127</v>
      </c>
      <c r="AF29" s="54">
        <v>0</v>
      </c>
      <c r="AG29" s="54"/>
      <c r="AH29" s="54">
        <v>118</v>
      </c>
      <c r="AI29" s="106">
        <v>110</v>
      </c>
    </row>
    <row r="30" spans="1:35" s="39" customFormat="1" ht="24.95" customHeight="1">
      <c r="A30" s="52">
        <v>21</v>
      </c>
      <c r="B30" s="53" t="s">
        <v>16</v>
      </c>
      <c r="C30" s="54">
        <v>1872</v>
      </c>
      <c r="D30" s="106">
        <v>1914</v>
      </c>
      <c r="E30" s="106">
        <v>10</v>
      </c>
      <c r="F30" s="54"/>
      <c r="G30" s="54">
        <v>154</v>
      </c>
      <c r="H30" s="106">
        <v>189</v>
      </c>
      <c r="I30" s="54">
        <v>0</v>
      </c>
      <c r="J30" s="54"/>
      <c r="K30" s="54">
        <v>157</v>
      </c>
      <c r="L30" s="106">
        <v>165</v>
      </c>
      <c r="M30" s="106">
        <v>55</v>
      </c>
      <c r="N30" s="106">
        <v>1</v>
      </c>
      <c r="O30" s="54"/>
      <c r="P30" s="54">
        <v>32</v>
      </c>
      <c r="Q30" s="106">
        <v>35</v>
      </c>
      <c r="R30" s="106">
        <v>0</v>
      </c>
      <c r="S30" s="106">
        <v>0</v>
      </c>
      <c r="T30" s="54"/>
      <c r="U30" s="54">
        <v>8</v>
      </c>
      <c r="V30" s="54">
        <v>7</v>
      </c>
      <c r="W30" s="54">
        <v>1</v>
      </c>
      <c r="X30" s="54">
        <v>0</v>
      </c>
      <c r="Y30" s="54"/>
      <c r="Z30" s="54">
        <v>1302</v>
      </c>
      <c r="AA30" s="54">
        <v>1319</v>
      </c>
      <c r="AB30" s="54">
        <v>9</v>
      </c>
      <c r="AC30" s="54"/>
      <c r="AD30" s="54">
        <v>97</v>
      </c>
      <c r="AE30" s="54">
        <v>92</v>
      </c>
      <c r="AF30" s="54">
        <v>0</v>
      </c>
      <c r="AG30" s="54"/>
      <c r="AH30" s="54">
        <v>130</v>
      </c>
      <c r="AI30" s="106">
        <v>114</v>
      </c>
    </row>
    <row r="31" spans="1:35" s="39" customFormat="1" ht="24.95" customHeight="1">
      <c r="A31" s="52">
        <v>22</v>
      </c>
      <c r="B31" s="53" t="s">
        <v>17</v>
      </c>
      <c r="C31" s="54">
        <v>2076</v>
      </c>
      <c r="D31" s="106">
        <v>2460</v>
      </c>
      <c r="E31" s="106">
        <v>10</v>
      </c>
      <c r="F31" s="54"/>
      <c r="G31" s="54">
        <v>95</v>
      </c>
      <c r="H31" s="106">
        <v>126</v>
      </c>
      <c r="I31" s="54">
        <v>0</v>
      </c>
      <c r="J31" s="54"/>
      <c r="K31" s="54">
        <v>126</v>
      </c>
      <c r="L31" s="106">
        <v>134</v>
      </c>
      <c r="M31" s="106">
        <v>29</v>
      </c>
      <c r="N31" s="106">
        <v>0</v>
      </c>
      <c r="O31" s="54"/>
      <c r="P31" s="54">
        <v>15</v>
      </c>
      <c r="Q31" s="106">
        <v>13</v>
      </c>
      <c r="R31" s="106">
        <v>0</v>
      </c>
      <c r="S31" s="106">
        <v>0</v>
      </c>
      <c r="T31" s="54"/>
      <c r="U31" s="54">
        <v>7</v>
      </c>
      <c r="V31" s="54">
        <v>4</v>
      </c>
      <c r="W31" s="54">
        <v>1</v>
      </c>
      <c r="X31" s="54">
        <v>1</v>
      </c>
      <c r="Y31" s="54"/>
      <c r="Z31" s="54">
        <v>1664</v>
      </c>
      <c r="AA31" s="54">
        <v>1987</v>
      </c>
      <c r="AB31" s="54">
        <v>10</v>
      </c>
      <c r="AC31" s="54"/>
      <c r="AD31" s="54">
        <v>125</v>
      </c>
      <c r="AE31" s="54">
        <v>159</v>
      </c>
      <c r="AF31" s="54">
        <v>0</v>
      </c>
      <c r="AG31" s="54"/>
      <c r="AH31" s="54">
        <v>51</v>
      </c>
      <c r="AI31" s="106">
        <v>41</v>
      </c>
    </row>
    <row r="32" spans="1:35" s="39" customFormat="1" ht="24.95" customHeight="1">
      <c r="A32" s="52">
        <v>23</v>
      </c>
      <c r="B32" s="34" t="s">
        <v>19</v>
      </c>
      <c r="C32" s="54">
        <v>1187</v>
      </c>
      <c r="D32" s="106">
        <v>1261</v>
      </c>
      <c r="E32" s="106">
        <v>12</v>
      </c>
      <c r="F32" s="54"/>
      <c r="G32" s="54">
        <v>137</v>
      </c>
      <c r="H32" s="106">
        <v>136</v>
      </c>
      <c r="I32" s="54">
        <v>0</v>
      </c>
      <c r="J32" s="54"/>
      <c r="K32" s="54">
        <v>129</v>
      </c>
      <c r="L32" s="106">
        <v>123</v>
      </c>
      <c r="M32" s="106">
        <v>36</v>
      </c>
      <c r="N32" s="106">
        <v>2</v>
      </c>
      <c r="O32" s="54"/>
      <c r="P32" s="54">
        <v>21</v>
      </c>
      <c r="Q32" s="106">
        <v>28</v>
      </c>
      <c r="R32" s="106">
        <v>0</v>
      </c>
      <c r="S32" s="106">
        <v>0</v>
      </c>
      <c r="T32" s="54"/>
      <c r="U32" s="54">
        <v>1</v>
      </c>
      <c r="V32" s="54">
        <v>1</v>
      </c>
      <c r="W32" s="54">
        <v>1</v>
      </c>
      <c r="X32" s="54">
        <v>0</v>
      </c>
      <c r="Y32" s="54"/>
      <c r="Z32" s="54">
        <v>723</v>
      </c>
      <c r="AA32" s="54">
        <v>765</v>
      </c>
      <c r="AB32" s="54">
        <v>10</v>
      </c>
      <c r="AC32" s="54"/>
      <c r="AD32" s="54">
        <v>129</v>
      </c>
      <c r="AE32" s="54">
        <v>163</v>
      </c>
      <c r="AF32" s="54">
        <v>0</v>
      </c>
      <c r="AG32" s="54"/>
      <c r="AH32" s="54">
        <v>48</v>
      </c>
      <c r="AI32" s="106">
        <v>46</v>
      </c>
    </row>
    <row r="33" spans="1:35" s="39" customFormat="1" ht="24.95" customHeight="1">
      <c r="A33" s="52">
        <v>24</v>
      </c>
      <c r="B33" s="34" t="s">
        <v>18</v>
      </c>
      <c r="C33" s="54">
        <v>1639</v>
      </c>
      <c r="D33" s="106">
        <v>1952</v>
      </c>
      <c r="E33" s="106">
        <v>7</v>
      </c>
      <c r="F33" s="54"/>
      <c r="G33" s="54">
        <v>105</v>
      </c>
      <c r="H33" s="106">
        <v>114</v>
      </c>
      <c r="I33" s="54">
        <v>0</v>
      </c>
      <c r="J33" s="54"/>
      <c r="K33" s="54">
        <v>120</v>
      </c>
      <c r="L33" s="106">
        <v>111</v>
      </c>
      <c r="M33" s="106">
        <v>32</v>
      </c>
      <c r="N33" s="106">
        <v>5</v>
      </c>
      <c r="O33" s="54"/>
      <c r="P33" s="54">
        <v>17</v>
      </c>
      <c r="Q33" s="106">
        <v>14</v>
      </c>
      <c r="R33" s="106">
        <v>0</v>
      </c>
      <c r="S33" s="106">
        <v>0</v>
      </c>
      <c r="T33" s="54"/>
      <c r="U33" s="54">
        <v>9</v>
      </c>
      <c r="V33" s="54">
        <v>3</v>
      </c>
      <c r="W33" s="54">
        <v>1</v>
      </c>
      <c r="X33" s="54">
        <v>1</v>
      </c>
      <c r="Y33" s="54"/>
      <c r="Z33" s="54">
        <v>1183</v>
      </c>
      <c r="AA33" s="54">
        <v>1447</v>
      </c>
      <c r="AB33" s="54">
        <v>2</v>
      </c>
      <c r="AC33" s="54"/>
      <c r="AD33" s="54">
        <v>160</v>
      </c>
      <c r="AE33" s="54">
        <v>211</v>
      </c>
      <c r="AF33" s="54">
        <v>0</v>
      </c>
      <c r="AG33" s="54"/>
      <c r="AH33" s="54">
        <v>54</v>
      </c>
      <c r="AI33" s="106">
        <v>55</v>
      </c>
    </row>
    <row r="34" spans="1:35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</row>
    <row r="35" spans="1:35" s="39" customFormat="1" ht="34.5" customHeight="1">
      <c r="A35" s="195" t="s">
        <v>40</v>
      </c>
      <c r="B35" s="196"/>
      <c r="C35" s="58">
        <v>65309</v>
      </c>
      <c r="D35" s="58">
        <v>71763</v>
      </c>
      <c r="E35" s="58">
        <v>461</v>
      </c>
      <c r="F35" s="58">
        <v>0</v>
      </c>
      <c r="G35" s="58">
        <v>3211</v>
      </c>
      <c r="H35" s="58">
        <v>4002</v>
      </c>
      <c r="I35" s="58">
        <v>2</v>
      </c>
      <c r="J35" s="58">
        <v>0</v>
      </c>
      <c r="K35" s="58">
        <v>6108</v>
      </c>
      <c r="L35" s="58">
        <v>5772</v>
      </c>
      <c r="M35" s="58">
        <v>1355</v>
      </c>
      <c r="N35" s="58">
        <v>47</v>
      </c>
      <c r="O35" s="58">
        <v>0</v>
      </c>
      <c r="P35" s="58">
        <v>446</v>
      </c>
      <c r="Q35" s="58">
        <v>462</v>
      </c>
      <c r="R35" s="58">
        <v>9</v>
      </c>
      <c r="S35" s="58">
        <v>0</v>
      </c>
      <c r="T35" s="58">
        <v>0</v>
      </c>
      <c r="U35" s="58">
        <v>199</v>
      </c>
      <c r="V35" s="58">
        <v>106</v>
      </c>
      <c r="W35" s="58">
        <v>63</v>
      </c>
      <c r="X35" s="58">
        <v>14</v>
      </c>
      <c r="Y35" s="58">
        <v>0</v>
      </c>
      <c r="Z35" s="58">
        <v>47810</v>
      </c>
      <c r="AA35" s="58">
        <v>53254</v>
      </c>
      <c r="AB35" s="58">
        <v>411</v>
      </c>
      <c r="AC35" s="58">
        <v>0</v>
      </c>
      <c r="AD35" s="58">
        <v>5143</v>
      </c>
      <c r="AE35" s="58">
        <v>6183</v>
      </c>
      <c r="AF35" s="58">
        <v>1</v>
      </c>
      <c r="AG35" s="58">
        <v>0</v>
      </c>
      <c r="AH35" s="58">
        <v>2591</v>
      </c>
      <c r="AI35" s="58">
        <v>2090</v>
      </c>
    </row>
    <row r="36" spans="1:35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</row>
    <row r="37" spans="1:35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5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5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5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5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5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5">
      <c r="A43" s="71"/>
      <c r="B43" s="71"/>
    </row>
    <row r="44" spans="1:35">
      <c r="A44" s="71"/>
      <c r="B44" s="71"/>
    </row>
    <row r="45" spans="1:35">
      <c r="A45" s="71"/>
      <c r="B45" s="71"/>
    </row>
    <row r="46" spans="1:35">
      <c r="A46" s="71"/>
      <c r="B46" s="71"/>
    </row>
    <row r="47" spans="1:35">
      <c r="A47" s="71"/>
      <c r="B47" s="71"/>
    </row>
    <row r="48" spans="1:35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I3" name="Диапазон1"/>
  </protectedRanges>
  <mergeCells count="42">
    <mergeCell ref="A1:AI1"/>
    <mergeCell ref="A2:AI2"/>
    <mergeCell ref="A3:AI3"/>
    <mergeCell ref="AD4:AF4"/>
    <mergeCell ref="AH4:AI4"/>
    <mergeCell ref="A35:B35"/>
    <mergeCell ref="AH6:AH7"/>
    <mergeCell ref="AB6:AB7"/>
    <mergeCell ref="P6:P7"/>
    <mergeCell ref="Q6:S6"/>
    <mergeCell ref="Z6:Z7"/>
    <mergeCell ref="AA6:AA7"/>
    <mergeCell ref="L6:N6"/>
    <mergeCell ref="AD6:AD7"/>
    <mergeCell ref="AE6:AE7"/>
    <mergeCell ref="D6:D7"/>
    <mergeCell ref="E6:E7"/>
    <mergeCell ref="G6:G7"/>
    <mergeCell ref="H6:H7"/>
    <mergeCell ref="I6:I7"/>
    <mergeCell ref="K6:K7"/>
    <mergeCell ref="Z5:AB5"/>
    <mergeCell ref="G5:I5"/>
    <mergeCell ref="K5:N5"/>
    <mergeCell ref="P5:S5"/>
    <mergeCell ref="AD5:AF5"/>
    <mergeCell ref="AH5:AI5"/>
    <mergeCell ref="AF6:AF7"/>
    <mergeCell ref="AI6:AI7"/>
    <mergeCell ref="A4:A8"/>
    <mergeCell ref="B4:B8"/>
    <mergeCell ref="C4:E5"/>
    <mergeCell ref="G4:I4"/>
    <mergeCell ref="K4:N4"/>
    <mergeCell ref="P4:S4"/>
    <mergeCell ref="U4:X4"/>
    <mergeCell ref="Z4:AB4"/>
    <mergeCell ref="U5:U7"/>
    <mergeCell ref="V5:V7"/>
    <mergeCell ref="W5:W7"/>
    <mergeCell ref="X5:X7"/>
    <mergeCell ref="C6:C7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110" zoomScaleSheetLayoutView="11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G32" sqref="G32:I32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93">
        <v>2023</v>
      </c>
      <c r="H4" s="193">
        <v>2024</v>
      </c>
      <c r="I4" s="193" t="s">
        <v>28</v>
      </c>
    </row>
    <row r="5" spans="1:15" ht="42" customHeight="1">
      <c r="A5" s="212"/>
      <c r="B5" s="209"/>
      <c r="C5" s="217"/>
      <c r="D5" s="217"/>
      <c r="E5" s="217"/>
      <c r="F5" s="217"/>
      <c r="G5" s="194"/>
      <c r="H5" s="194"/>
      <c r="I5" s="194"/>
      <c r="K5" s="18"/>
    </row>
    <row r="6" spans="1:15" ht="19.5" customHeight="1">
      <c r="A6" s="213"/>
      <c r="B6" s="210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37</v>
      </c>
      <c r="D8" s="73">
        <v>9</v>
      </c>
      <c r="E8" s="73">
        <v>8</v>
      </c>
      <c r="F8" s="28">
        <f>E8/(D8+C8)</f>
        <v>0.17391304347826086</v>
      </c>
      <c r="G8" s="79">
        <v>32</v>
      </c>
      <c r="H8" s="79">
        <v>38</v>
      </c>
      <c r="I8" s="73">
        <v>0</v>
      </c>
    </row>
    <row r="9" spans="1:15" ht="23.1" customHeight="1">
      <c r="A9" s="2">
        <v>2</v>
      </c>
      <c r="B9" s="8" t="s">
        <v>2</v>
      </c>
      <c r="C9" s="74">
        <v>51</v>
      </c>
      <c r="D9" s="75">
        <v>10</v>
      </c>
      <c r="E9" s="75">
        <v>9</v>
      </c>
      <c r="F9" s="28">
        <f t="shared" ref="F9:F15" si="0">E9/(D9+C9)</f>
        <v>0.14754098360655737</v>
      </c>
      <c r="G9" s="80">
        <v>44</v>
      </c>
      <c r="H9" s="80">
        <v>52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327</v>
      </c>
      <c r="D10" s="75">
        <v>94</v>
      </c>
      <c r="E10" s="75">
        <v>82</v>
      </c>
      <c r="F10" s="28">
        <f t="shared" si="0"/>
        <v>0.19477434679334918</v>
      </c>
      <c r="G10" s="80">
        <v>262</v>
      </c>
      <c r="H10" s="80">
        <v>339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510</v>
      </c>
      <c r="D11" s="75">
        <v>28</v>
      </c>
      <c r="E11" s="75">
        <v>50</v>
      </c>
      <c r="F11" s="28">
        <f t="shared" si="0"/>
        <v>9.2936802973977689E-2</v>
      </c>
      <c r="G11" s="80">
        <v>464</v>
      </c>
      <c r="H11" s="80">
        <v>488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58</v>
      </c>
      <c r="D12" s="75">
        <v>15</v>
      </c>
      <c r="E12" s="75">
        <v>16</v>
      </c>
      <c r="F12" s="28">
        <f t="shared" si="0"/>
        <v>0.21917808219178081</v>
      </c>
      <c r="G12" s="80">
        <v>54</v>
      </c>
      <c r="H12" s="80">
        <v>57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193</v>
      </c>
      <c r="D13" s="75">
        <v>32</v>
      </c>
      <c r="E13" s="75">
        <v>14</v>
      </c>
      <c r="F13" s="28">
        <f t="shared" si="0"/>
        <v>6.222222222222222E-2</v>
      </c>
      <c r="G13" s="80">
        <v>154</v>
      </c>
      <c r="H13" s="80">
        <v>211</v>
      </c>
      <c r="I13" s="75">
        <v>4</v>
      </c>
    </row>
    <row r="14" spans="1:15" ht="23.1" customHeight="1">
      <c r="A14" s="2">
        <v>7</v>
      </c>
      <c r="B14" s="8" t="s">
        <v>6</v>
      </c>
      <c r="C14" s="74">
        <v>103</v>
      </c>
      <c r="D14" s="75">
        <v>36</v>
      </c>
      <c r="E14" s="75">
        <v>16</v>
      </c>
      <c r="F14" s="28">
        <f t="shared" si="0"/>
        <v>0.11510791366906475</v>
      </c>
      <c r="G14" s="80">
        <v>110</v>
      </c>
      <c r="H14" s="80">
        <v>123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55</v>
      </c>
      <c r="D15" s="75">
        <v>9</v>
      </c>
      <c r="E15" s="75">
        <v>3</v>
      </c>
      <c r="F15" s="28">
        <f t="shared" si="0"/>
        <v>4.6875E-2</v>
      </c>
      <c r="G15" s="80">
        <v>54</v>
      </c>
      <c r="H15" s="80">
        <v>61</v>
      </c>
      <c r="I15" s="75">
        <v>2</v>
      </c>
    </row>
    <row r="16" spans="1:15" ht="23.1" customHeight="1">
      <c r="A16" s="30">
        <v>9</v>
      </c>
      <c r="B16" s="8" t="s">
        <v>71</v>
      </c>
      <c r="C16" s="74">
        <v>433</v>
      </c>
      <c r="D16" s="75">
        <v>123</v>
      </c>
      <c r="E16" s="75">
        <v>110</v>
      </c>
      <c r="F16" s="28">
        <f t="shared" ref="F16" si="1">+E16/(D16+C16)</f>
        <v>0.19784172661870503</v>
      </c>
      <c r="G16" s="80">
        <v>423</v>
      </c>
      <c r="H16" s="80">
        <v>446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33</v>
      </c>
      <c r="D17" s="75">
        <v>21</v>
      </c>
      <c r="E17" s="75">
        <v>13</v>
      </c>
      <c r="F17" s="28">
        <f t="shared" ref="F17:F31" si="2">E17/(D17+C17)</f>
        <v>0.24074074074074073</v>
      </c>
      <c r="G17" s="80">
        <v>33</v>
      </c>
      <c r="H17" s="80">
        <v>41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276</v>
      </c>
      <c r="D18" s="75">
        <v>4</v>
      </c>
      <c r="E18" s="75">
        <v>41</v>
      </c>
      <c r="F18" s="28">
        <f t="shared" si="2"/>
        <v>0.14642857142857144</v>
      </c>
      <c r="G18" s="80">
        <v>199</v>
      </c>
      <c r="H18" s="80">
        <v>239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103</v>
      </c>
      <c r="D19" s="75">
        <v>24</v>
      </c>
      <c r="E19" s="75">
        <v>20</v>
      </c>
      <c r="F19" s="28">
        <f t="shared" si="2"/>
        <v>0.15748031496062992</v>
      </c>
      <c r="G19" s="80">
        <v>80</v>
      </c>
      <c r="H19" s="80">
        <v>107</v>
      </c>
      <c r="I19" s="75">
        <v>1</v>
      </c>
    </row>
    <row r="20" spans="1:9" ht="23.1" customHeight="1">
      <c r="A20" s="2">
        <v>13</v>
      </c>
      <c r="B20" s="8" t="s">
        <v>9</v>
      </c>
      <c r="C20" s="74">
        <v>63</v>
      </c>
      <c r="D20" s="75">
        <v>13</v>
      </c>
      <c r="E20" s="75">
        <v>21</v>
      </c>
      <c r="F20" s="28">
        <f t="shared" si="2"/>
        <v>0.27631578947368424</v>
      </c>
      <c r="G20" s="80">
        <v>58</v>
      </c>
      <c r="H20" s="80">
        <v>55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177</v>
      </c>
      <c r="D21" s="75">
        <v>111</v>
      </c>
      <c r="E21" s="75">
        <v>70</v>
      </c>
      <c r="F21" s="28">
        <f t="shared" si="2"/>
        <v>0.24305555555555555</v>
      </c>
      <c r="G21" s="80">
        <v>158</v>
      </c>
      <c r="H21" s="80">
        <v>218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92</v>
      </c>
      <c r="D22" s="75">
        <v>24</v>
      </c>
      <c r="E22" s="75">
        <v>26</v>
      </c>
      <c r="F22" s="28">
        <f t="shared" si="2"/>
        <v>0.22413793103448276</v>
      </c>
      <c r="G22" s="80">
        <v>83</v>
      </c>
      <c r="H22" s="80">
        <v>90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15</v>
      </c>
      <c r="D23" s="75">
        <v>13</v>
      </c>
      <c r="E23" s="75">
        <v>7</v>
      </c>
      <c r="F23" s="28">
        <f t="shared" si="2"/>
        <v>0.25</v>
      </c>
      <c r="G23" s="80">
        <v>21</v>
      </c>
      <c r="H23" s="80">
        <v>21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22</v>
      </c>
      <c r="D24" s="75">
        <v>2</v>
      </c>
      <c r="E24" s="75">
        <v>3</v>
      </c>
      <c r="F24" s="28">
        <f t="shared" si="2"/>
        <v>0.125</v>
      </c>
      <c r="G24" s="80">
        <v>31</v>
      </c>
      <c r="H24" s="80">
        <v>21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54</v>
      </c>
      <c r="D25" s="75">
        <v>15</v>
      </c>
      <c r="E25" s="75">
        <v>16</v>
      </c>
      <c r="F25" s="28">
        <f t="shared" si="2"/>
        <v>0.2318840579710145</v>
      </c>
      <c r="G25" s="80">
        <v>50</v>
      </c>
      <c r="H25" s="80">
        <v>53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224</v>
      </c>
      <c r="D26" s="75">
        <v>96</v>
      </c>
      <c r="E26" s="75">
        <v>82</v>
      </c>
      <c r="F26" s="28">
        <f t="shared" si="2"/>
        <v>0.25624999999999998</v>
      </c>
      <c r="G26" s="80">
        <v>233</v>
      </c>
      <c r="H26" s="80">
        <v>238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176</v>
      </c>
      <c r="D27" s="75">
        <v>11</v>
      </c>
      <c r="E27" s="75">
        <v>40</v>
      </c>
      <c r="F27" s="28">
        <f t="shared" si="2"/>
        <v>0.21390374331550802</v>
      </c>
      <c r="G27" s="80">
        <v>80</v>
      </c>
      <c r="H27" s="80">
        <v>147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40</v>
      </c>
      <c r="D28" s="75">
        <v>14</v>
      </c>
      <c r="E28" s="75">
        <v>8</v>
      </c>
      <c r="F28" s="28">
        <f t="shared" si="2"/>
        <v>0.14814814814814814</v>
      </c>
      <c r="G28" s="80">
        <v>36</v>
      </c>
      <c r="H28" s="80">
        <v>46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67</v>
      </c>
      <c r="D29" s="75">
        <v>14</v>
      </c>
      <c r="E29" s="75">
        <v>12</v>
      </c>
      <c r="F29" s="28">
        <f t="shared" si="2"/>
        <v>0.14814814814814814</v>
      </c>
      <c r="G29" s="80">
        <v>58</v>
      </c>
      <c r="H29" s="80">
        <v>69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52</v>
      </c>
      <c r="D30" s="75">
        <v>6</v>
      </c>
      <c r="E30" s="75">
        <v>5</v>
      </c>
      <c r="F30" s="28">
        <f t="shared" si="2"/>
        <v>8.6206896551724144E-2</v>
      </c>
      <c r="G30" s="80">
        <v>38</v>
      </c>
      <c r="H30" s="80">
        <v>53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41</v>
      </c>
      <c r="D31" s="75">
        <v>8</v>
      </c>
      <c r="E31" s="75">
        <v>18</v>
      </c>
      <c r="F31" s="28">
        <f t="shared" si="2"/>
        <v>0.36734693877551022</v>
      </c>
      <c r="G31" s="80">
        <v>36</v>
      </c>
      <c r="H31" s="80">
        <v>31</v>
      </c>
      <c r="I31" s="75">
        <v>0</v>
      </c>
    </row>
    <row r="32" spans="1:9" ht="28.5" customHeight="1">
      <c r="A32" s="207" t="s">
        <v>40</v>
      </c>
      <c r="B32" s="207"/>
      <c r="C32" s="77">
        <v>3202</v>
      </c>
      <c r="D32" s="78">
        <v>732</v>
      </c>
      <c r="E32" s="78">
        <v>690</v>
      </c>
      <c r="F32" s="35">
        <f>E32/(D32+C32)</f>
        <v>0.17539400101677682</v>
      </c>
      <c r="G32" s="81">
        <v>2791</v>
      </c>
      <c r="H32" s="78">
        <v>3244</v>
      </c>
      <c r="I32" s="78">
        <v>8</v>
      </c>
    </row>
    <row r="33" spans="3:11">
      <c r="C33" s="9"/>
      <c r="D33" s="9"/>
      <c r="E33" s="9"/>
      <c r="F33" s="9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19"/>
      <c r="K34" s="19"/>
    </row>
    <row r="35" spans="3:11">
      <c r="C35" s="214"/>
      <c r="D35" s="214"/>
      <c r="E35" s="214"/>
      <c r="F35" s="214"/>
      <c r="G35" s="214"/>
      <c r="H35" s="214"/>
      <c r="I35" s="214"/>
      <c r="J35" s="19"/>
      <c r="K35" s="19"/>
    </row>
    <row r="36" spans="3:11">
      <c r="C36" s="214"/>
      <c r="D36" s="214"/>
      <c r="E36" s="214"/>
      <c r="F36" s="214"/>
      <c r="G36" s="214"/>
      <c r="H36" s="214"/>
      <c r="I36" s="214"/>
      <c r="J36" s="19"/>
      <c r="K36" s="19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zoomScale="75" zoomScaleNormal="75" zoomScaleSheetLayoutView="75" workbookViewId="0">
      <pane xSplit="2" ySplit="9" topLeftCell="C19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57"/>
      <c r="C1" s="257"/>
      <c r="D1" s="257"/>
      <c r="E1" s="257"/>
      <c r="F1" s="257"/>
      <c r="G1" s="257"/>
      <c r="H1" s="257"/>
      <c r="I1" s="257"/>
      <c r="R1" s="271"/>
      <c r="S1" s="271"/>
      <c r="T1" s="271"/>
      <c r="U1" s="271"/>
      <c r="V1" s="271"/>
    </row>
    <row r="2" spans="1:23" ht="25.5" customHeight="1">
      <c r="A2" s="282" t="s">
        <v>72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</row>
    <row r="3" spans="1:23" ht="15.75" customHeight="1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</row>
    <row r="4" spans="1:23" ht="28.5" customHeight="1" thickBot="1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</row>
    <row r="5" spans="1:23" ht="20.25" customHeight="1">
      <c r="A5" s="237" t="s">
        <v>26</v>
      </c>
      <c r="B5" s="262" t="s">
        <v>41</v>
      </c>
      <c r="C5" s="265" t="s">
        <v>61</v>
      </c>
      <c r="D5" s="266"/>
      <c r="E5" s="266"/>
      <c r="F5" s="266"/>
      <c r="G5" s="267"/>
      <c r="H5" s="272" t="s">
        <v>0</v>
      </c>
      <c r="I5" s="273"/>
      <c r="J5" s="276" t="s">
        <v>57</v>
      </c>
      <c r="K5" s="277"/>
      <c r="L5" s="277"/>
      <c r="M5" s="277"/>
      <c r="N5" s="277"/>
      <c r="O5" s="277"/>
      <c r="P5" s="277"/>
      <c r="Q5" s="277"/>
      <c r="R5" s="277"/>
      <c r="S5" s="277"/>
      <c r="T5" s="278"/>
      <c r="U5" s="224" t="s">
        <v>55</v>
      </c>
      <c r="V5" s="225"/>
    </row>
    <row r="6" spans="1:23" ht="93.75" customHeight="1">
      <c r="A6" s="238"/>
      <c r="B6" s="263"/>
      <c r="C6" s="268"/>
      <c r="D6" s="269"/>
      <c r="E6" s="269"/>
      <c r="F6" s="269"/>
      <c r="G6" s="270"/>
      <c r="H6" s="274"/>
      <c r="I6" s="275"/>
      <c r="J6" s="245" t="s">
        <v>81</v>
      </c>
      <c r="K6" s="246"/>
      <c r="L6" s="246"/>
      <c r="M6" s="246"/>
      <c r="N6" s="246"/>
      <c r="O6" s="246"/>
      <c r="P6" s="241"/>
      <c r="Q6" s="240" t="s">
        <v>54</v>
      </c>
      <c r="R6" s="241"/>
      <c r="S6" s="240" t="s">
        <v>0</v>
      </c>
      <c r="T6" s="258"/>
      <c r="U6" s="226"/>
      <c r="V6" s="227"/>
      <c r="W6" t="s">
        <v>58</v>
      </c>
    </row>
    <row r="7" spans="1:23" ht="15.75" customHeight="1">
      <c r="A7" s="238"/>
      <c r="B7" s="263"/>
      <c r="C7" s="242">
        <v>2023</v>
      </c>
      <c r="D7" s="231" t="s">
        <v>1</v>
      </c>
      <c r="E7" s="231">
        <v>2024</v>
      </c>
      <c r="F7" s="234" t="s">
        <v>1</v>
      </c>
      <c r="G7" s="231" t="s">
        <v>38</v>
      </c>
      <c r="H7" s="234" t="s">
        <v>37</v>
      </c>
      <c r="I7" s="252" t="s">
        <v>1</v>
      </c>
      <c r="J7" s="242">
        <v>2023</v>
      </c>
      <c r="K7" s="231" t="s">
        <v>1</v>
      </c>
      <c r="L7" s="231">
        <v>2024</v>
      </c>
      <c r="M7" s="231" t="s">
        <v>1</v>
      </c>
      <c r="N7" s="228" t="s">
        <v>35</v>
      </c>
      <c r="O7" s="229"/>
      <c r="P7" s="230"/>
      <c r="Q7" s="231">
        <v>2023</v>
      </c>
      <c r="R7" s="231">
        <v>2024</v>
      </c>
      <c r="S7" s="234" t="s">
        <v>37</v>
      </c>
      <c r="T7" s="259" t="s">
        <v>1</v>
      </c>
      <c r="U7" s="279" t="s">
        <v>83</v>
      </c>
      <c r="V7" s="247" t="s">
        <v>28</v>
      </c>
    </row>
    <row r="8" spans="1:23" ht="18" customHeight="1">
      <c r="A8" s="238"/>
      <c r="B8" s="263"/>
      <c r="C8" s="243"/>
      <c r="D8" s="232"/>
      <c r="E8" s="232"/>
      <c r="F8" s="235"/>
      <c r="G8" s="232"/>
      <c r="H8" s="235"/>
      <c r="I8" s="253"/>
      <c r="J8" s="243"/>
      <c r="K8" s="232"/>
      <c r="L8" s="232"/>
      <c r="M8" s="232"/>
      <c r="N8" s="255" t="s">
        <v>29</v>
      </c>
      <c r="O8" s="228" t="s">
        <v>36</v>
      </c>
      <c r="P8" s="230"/>
      <c r="Q8" s="232"/>
      <c r="R8" s="232"/>
      <c r="S8" s="235"/>
      <c r="T8" s="260"/>
      <c r="U8" s="280"/>
      <c r="V8" s="248"/>
    </row>
    <row r="9" spans="1:23" ht="30.75" customHeight="1">
      <c r="A9" s="238"/>
      <c r="B9" s="263"/>
      <c r="C9" s="244"/>
      <c r="D9" s="233"/>
      <c r="E9" s="233"/>
      <c r="F9" s="236"/>
      <c r="G9" s="233"/>
      <c r="H9" s="236"/>
      <c r="I9" s="254"/>
      <c r="J9" s="244"/>
      <c r="K9" s="233"/>
      <c r="L9" s="233"/>
      <c r="M9" s="233"/>
      <c r="N9" s="256"/>
      <c r="O9" s="17" t="s">
        <v>30</v>
      </c>
      <c r="P9" s="17" t="s">
        <v>31</v>
      </c>
      <c r="Q9" s="233"/>
      <c r="R9" s="233"/>
      <c r="S9" s="236"/>
      <c r="T9" s="261"/>
      <c r="U9" s="281"/>
      <c r="V9" s="249"/>
    </row>
    <row r="10" spans="1:23" ht="15" customHeight="1" thickBot="1">
      <c r="A10" s="239"/>
      <c r="B10" s="264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6</v>
      </c>
      <c r="D11" s="15">
        <v>1.680672268907563E-2</v>
      </c>
      <c r="E11" s="16">
        <v>4</v>
      </c>
      <c r="F11" s="15">
        <v>1.1331444759206799E-2</v>
      </c>
      <c r="G11" s="16">
        <v>0</v>
      </c>
      <c r="H11" s="16">
        <v>-2</v>
      </c>
      <c r="I11" s="98">
        <v>-0.33333333333333331</v>
      </c>
      <c r="J11" s="102">
        <v>7</v>
      </c>
      <c r="K11" s="13">
        <v>2.9033596018249691E-3</v>
      </c>
      <c r="L11" s="14">
        <v>8</v>
      </c>
      <c r="M11" s="13">
        <v>3.0154542027892952E-3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1</v>
      </c>
      <c r="T11" s="103">
        <v>0.14285714285714285</v>
      </c>
      <c r="U11" s="83">
        <v>12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7</v>
      </c>
      <c r="D12" s="15">
        <v>2.1406727828746176E-2</v>
      </c>
      <c r="E12" s="16">
        <v>3</v>
      </c>
      <c r="F12" s="15">
        <v>9.4637223974763408E-3</v>
      </c>
      <c r="G12" s="16">
        <v>0</v>
      </c>
      <c r="H12" s="16">
        <v>-4</v>
      </c>
      <c r="I12" s="98">
        <v>-0.5714285714285714</v>
      </c>
      <c r="J12" s="102">
        <v>5</v>
      </c>
      <c r="K12" s="13">
        <v>3.3692722371967657E-3</v>
      </c>
      <c r="L12" s="14">
        <v>2</v>
      </c>
      <c r="M12" s="13">
        <v>1.2755102040816326E-3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-3</v>
      </c>
      <c r="T12" s="103">
        <v>-0.6</v>
      </c>
      <c r="U12" s="83">
        <v>5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11</v>
      </c>
      <c r="D13" s="15">
        <v>1.2805587892898719E-2</v>
      </c>
      <c r="E13" s="16">
        <v>8</v>
      </c>
      <c r="F13" s="15">
        <v>8.1383519837232958E-3</v>
      </c>
      <c r="G13" s="16">
        <v>0</v>
      </c>
      <c r="H13" s="16">
        <v>-3</v>
      </c>
      <c r="I13" s="98">
        <v>-0.27272727272727271</v>
      </c>
      <c r="J13" s="102">
        <v>22</v>
      </c>
      <c r="K13" s="13">
        <v>3.2410135533294049E-3</v>
      </c>
      <c r="L13" s="14">
        <v>17</v>
      </c>
      <c r="M13" s="13">
        <v>2.1562658548959918E-3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2">
        <v>-5</v>
      </c>
      <c r="T13" s="103">
        <v>-0.22727272727272727</v>
      </c>
      <c r="U13" s="83">
        <v>25</v>
      </c>
      <c r="V13" s="10">
        <v>0</v>
      </c>
    </row>
    <row r="14" spans="1:23" ht="21" customHeight="1">
      <c r="A14" s="25">
        <v>4</v>
      </c>
      <c r="B14" s="26" t="s">
        <v>21</v>
      </c>
      <c r="C14" s="97">
        <v>1</v>
      </c>
      <c r="D14" s="15">
        <v>2.0491803278688526E-3</v>
      </c>
      <c r="E14" s="16">
        <v>3</v>
      </c>
      <c r="F14" s="15">
        <v>6.9124423963133645E-3</v>
      </c>
      <c r="G14" s="16">
        <v>0</v>
      </c>
      <c r="H14" s="16">
        <v>2</v>
      </c>
      <c r="I14" s="98">
        <v>2</v>
      </c>
      <c r="J14" s="102">
        <v>3</v>
      </c>
      <c r="K14" s="13">
        <v>1.1760094080752645E-3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-3</v>
      </c>
      <c r="T14" s="103">
        <v>-1</v>
      </c>
      <c r="U14" s="83">
        <v>3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5</v>
      </c>
      <c r="D15" s="15">
        <v>1.3333333333333334E-2</v>
      </c>
      <c r="E15" s="16">
        <v>5</v>
      </c>
      <c r="F15" s="15">
        <v>1.2315270935960592E-2</v>
      </c>
      <c r="G15" s="16">
        <v>0</v>
      </c>
      <c r="H15" s="16">
        <v>0</v>
      </c>
      <c r="I15" s="98">
        <v>0</v>
      </c>
      <c r="J15" s="102">
        <v>10</v>
      </c>
      <c r="K15" s="13">
        <v>4.5045045045045045E-3</v>
      </c>
      <c r="L15" s="14">
        <v>12</v>
      </c>
      <c r="M15" s="13">
        <v>4.7337278106508876E-3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2</v>
      </c>
      <c r="T15" s="103">
        <v>0.2</v>
      </c>
      <c r="U15" s="83">
        <v>17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3</v>
      </c>
      <c r="D16" s="15">
        <v>8.0645161290322578E-3</v>
      </c>
      <c r="E16" s="16">
        <v>3</v>
      </c>
      <c r="F16" s="15">
        <v>7.6335877862595417E-3</v>
      </c>
      <c r="G16" s="16">
        <v>0</v>
      </c>
      <c r="H16" s="16">
        <v>0</v>
      </c>
      <c r="I16" s="98">
        <v>0</v>
      </c>
      <c r="J16" s="102">
        <v>8</v>
      </c>
      <c r="K16" s="13">
        <v>3.5842293906810036E-3</v>
      </c>
      <c r="L16" s="14">
        <v>2</v>
      </c>
      <c r="M16" s="13">
        <v>8.0418174507438679E-4</v>
      </c>
      <c r="N16" s="14">
        <v>0</v>
      </c>
      <c r="O16" s="14">
        <v>1</v>
      </c>
      <c r="P16" s="14">
        <v>0</v>
      </c>
      <c r="Q16" s="14">
        <v>0</v>
      </c>
      <c r="R16" s="14">
        <v>1</v>
      </c>
      <c r="S16" s="12">
        <v>-6</v>
      </c>
      <c r="T16" s="103">
        <v>-0.75</v>
      </c>
      <c r="U16" s="83">
        <v>5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6</v>
      </c>
      <c r="D17" s="15">
        <v>1.4563106796116505E-2</v>
      </c>
      <c r="E17" s="16">
        <v>1</v>
      </c>
      <c r="F17" s="15">
        <v>3.003003003003003E-3</v>
      </c>
      <c r="G17" s="16">
        <v>0</v>
      </c>
      <c r="H17" s="16">
        <v>-5</v>
      </c>
      <c r="I17" s="98">
        <v>-0.83333333333333337</v>
      </c>
      <c r="J17" s="102">
        <v>4</v>
      </c>
      <c r="K17" s="13">
        <v>1.3508949679162446E-3</v>
      </c>
      <c r="L17" s="14">
        <v>1</v>
      </c>
      <c r="M17" s="13">
        <v>4.3066322136089578E-4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-3</v>
      </c>
      <c r="T17" s="103">
        <v>-0.75</v>
      </c>
      <c r="U17" s="83">
        <v>2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2</v>
      </c>
      <c r="D18" s="15">
        <v>5.5401662049861496E-3</v>
      </c>
      <c r="E18" s="16">
        <v>10</v>
      </c>
      <c r="F18" s="15">
        <v>2.5445292620865138E-2</v>
      </c>
      <c r="G18" s="16">
        <v>0</v>
      </c>
      <c r="H18" s="16">
        <v>8</v>
      </c>
      <c r="I18" s="98">
        <v>4</v>
      </c>
      <c r="J18" s="102">
        <v>2</v>
      </c>
      <c r="K18" s="13">
        <v>2.185792349726776E-3</v>
      </c>
      <c r="L18" s="14">
        <v>3</v>
      </c>
      <c r="M18" s="13">
        <v>2.7322404371584699E-3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1</v>
      </c>
      <c r="T18" s="103">
        <v>0.5</v>
      </c>
      <c r="U18" s="83">
        <v>13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8</v>
      </c>
      <c r="D19" s="15">
        <v>4.5197740112994352E-3</v>
      </c>
      <c r="E19" s="16">
        <v>4</v>
      </c>
      <c r="F19" s="15">
        <v>2.3894862604540022E-3</v>
      </c>
      <c r="G19" s="16">
        <v>0</v>
      </c>
      <c r="H19" s="16">
        <v>-4</v>
      </c>
      <c r="I19" s="98">
        <v>-0.5</v>
      </c>
      <c r="J19" s="102">
        <v>7</v>
      </c>
      <c r="K19" s="13">
        <v>8.6079685194294148E-4</v>
      </c>
      <c r="L19" s="14">
        <v>11</v>
      </c>
      <c r="M19" s="13">
        <v>1.1149401986620718E-3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4</v>
      </c>
      <c r="T19" s="103">
        <v>0.5714285714285714</v>
      </c>
      <c r="U19" s="83">
        <v>15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4</v>
      </c>
      <c r="D20" s="15">
        <v>2.1621621621621623E-2</v>
      </c>
      <c r="E20" s="16">
        <v>1</v>
      </c>
      <c r="F20" s="15">
        <v>5.6497175141242938E-3</v>
      </c>
      <c r="G20" s="16">
        <v>0</v>
      </c>
      <c r="H20" s="16">
        <v>-3</v>
      </c>
      <c r="I20" s="98">
        <v>-0.75</v>
      </c>
      <c r="J20" s="102">
        <v>8</v>
      </c>
      <c r="K20" s="13">
        <v>4.1623309053069723E-3</v>
      </c>
      <c r="L20" s="14">
        <v>7</v>
      </c>
      <c r="M20" s="13">
        <v>3.3081285444234404E-3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-1</v>
      </c>
      <c r="T20" s="103">
        <v>-0.125</v>
      </c>
      <c r="U20" s="83">
        <v>8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1</v>
      </c>
      <c r="D21" s="15">
        <v>1.1363636363636364E-2</v>
      </c>
      <c r="E21" s="16">
        <v>0</v>
      </c>
      <c r="F21" s="15">
        <v>0</v>
      </c>
      <c r="G21" s="16">
        <v>0</v>
      </c>
      <c r="H21" s="16">
        <v>-1</v>
      </c>
      <c r="I21" s="98">
        <v>-1</v>
      </c>
      <c r="J21" s="102">
        <v>1</v>
      </c>
      <c r="K21" s="13">
        <v>8.6058519793459555E-4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-1</v>
      </c>
      <c r="T21" s="103">
        <v>-1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12</v>
      </c>
      <c r="D22" s="15">
        <v>1.889763779527559E-2</v>
      </c>
      <c r="E22" s="16">
        <v>9</v>
      </c>
      <c r="F22" s="15">
        <v>1.4106583072100314E-2</v>
      </c>
      <c r="G22" s="16">
        <v>0</v>
      </c>
      <c r="H22" s="16">
        <v>-3</v>
      </c>
      <c r="I22" s="98">
        <v>-0.25</v>
      </c>
      <c r="J22" s="102">
        <v>3</v>
      </c>
      <c r="K22" s="13">
        <v>1.2101653892698668E-3</v>
      </c>
      <c r="L22" s="14">
        <v>9</v>
      </c>
      <c r="M22" s="13">
        <v>3.091721058055651E-3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6</v>
      </c>
      <c r="T22" s="103">
        <v>2</v>
      </c>
      <c r="U22" s="83">
        <v>18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1</v>
      </c>
      <c r="D23" s="15">
        <v>3.5460992907801418E-3</v>
      </c>
      <c r="E23" s="16">
        <v>3</v>
      </c>
      <c r="F23" s="15">
        <v>1.090909090909091E-2</v>
      </c>
      <c r="G23" s="16">
        <v>0</v>
      </c>
      <c r="H23" s="16">
        <v>2</v>
      </c>
      <c r="I23" s="98">
        <v>2</v>
      </c>
      <c r="J23" s="102">
        <v>3</v>
      </c>
      <c r="K23" s="13">
        <v>1.6155088852988692E-3</v>
      </c>
      <c r="L23" s="14">
        <v>4</v>
      </c>
      <c r="M23" s="13">
        <v>1.8630647414997672E-3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1</v>
      </c>
      <c r="T23" s="103">
        <v>0.33333333333333331</v>
      </c>
      <c r="U23" s="83">
        <v>7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6</v>
      </c>
      <c r="D24" s="15">
        <v>8.7463556851311956E-3</v>
      </c>
      <c r="E24" s="16">
        <v>9</v>
      </c>
      <c r="F24" s="15">
        <v>1.1952191235059761E-2</v>
      </c>
      <c r="G24" s="16">
        <v>0</v>
      </c>
      <c r="H24" s="16">
        <v>3</v>
      </c>
      <c r="I24" s="98">
        <v>0.5</v>
      </c>
      <c r="J24" s="102">
        <v>11</v>
      </c>
      <c r="K24" s="13">
        <v>2.4819494584837547E-3</v>
      </c>
      <c r="L24" s="14">
        <v>7</v>
      </c>
      <c r="M24" s="13">
        <v>1.3733568765940749E-3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-4</v>
      </c>
      <c r="T24" s="103">
        <v>-0.36363636363636365</v>
      </c>
      <c r="U24" s="83">
        <v>16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4</v>
      </c>
      <c r="D25" s="15">
        <v>1.1494252873563218E-2</v>
      </c>
      <c r="E25" s="16">
        <v>5</v>
      </c>
      <c r="F25" s="15">
        <v>1.3477088948787063E-2</v>
      </c>
      <c r="G25" s="16">
        <v>0</v>
      </c>
      <c r="H25" s="16">
        <v>1</v>
      </c>
      <c r="I25" s="98">
        <v>0.25</v>
      </c>
      <c r="J25" s="102">
        <v>6</v>
      </c>
      <c r="K25" s="13">
        <v>2.204261572373255E-3</v>
      </c>
      <c r="L25" s="14">
        <v>3</v>
      </c>
      <c r="M25" s="13">
        <v>8.9686098654708521E-4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-3</v>
      </c>
      <c r="T25" s="103">
        <v>-0.5</v>
      </c>
      <c r="U25" s="83">
        <v>8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0</v>
      </c>
      <c r="D26" s="15">
        <v>0</v>
      </c>
      <c r="E26" s="16">
        <v>2</v>
      </c>
      <c r="F26" s="15">
        <v>6.2893081761006293E-3</v>
      </c>
      <c r="G26" s="16">
        <v>0</v>
      </c>
      <c r="H26" s="16">
        <v>2</v>
      </c>
      <c r="I26" s="98" t="e">
        <v>#DIV/0!</v>
      </c>
      <c r="J26" s="102">
        <v>4</v>
      </c>
      <c r="K26" s="13">
        <v>2.4067388688327317E-3</v>
      </c>
      <c r="L26" s="14">
        <v>3</v>
      </c>
      <c r="M26" s="13">
        <v>1.5873015873015873E-3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-1</v>
      </c>
      <c r="T26" s="103">
        <v>-0.25</v>
      </c>
      <c r="U26" s="83">
        <v>5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7</v>
      </c>
      <c r="D27" s="15">
        <v>1.8970189701897018E-2</v>
      </c>
      <c r="E27" s="16">
        <v>10</v>
      </c>
      <c r="F27" s="15">
        <v>2.3980815347721823E-2</v>
      </c>
      <c r="G27" s="16">
        <v>0</v>
      </c>
      <c r="H27" s="16">
        <v>3</v>
      </c>
      <c r="I27" s="98">
        <v>0.42857142857142855</v>
      </c>
      <c r="J27" s="102">
        <v>5</v>
      </c>
      <c r="K27" s="13">
        <v>4.2372881355932203E-3</v>
      </c>
      <c r="L27" s="14">
        <v>0</v>
      </c>
      <c r="M27" s="13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-5</v>
      </c>
      <c r="T27" s="103">
        <v>-1</v>
      </c>
      <c r="U27" s="83">
        <v>10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3</v>
      </c>
      <c r="D28" s="15">
        <v>1.3215859030837005E-2</v>
      </c>
      <c r="E28" s="16">
        <v>3</v>
      </c>
      <c r="F28" s="15">
        <v>1.2244897959183673E-2</v>
      </c>
      <c r="G28" s="16">
        <v>0</v>
      </c>
      <c r="H28" s="16">
        <v>0</v>
      </c>
      <c r="I28" s="98">
        <v>0</v>
      </c>
      <c r="J28" s="102">
        <v>1</v>
      </c>
      <c r="K28" s="13">
        <v>1.0570824524312897E-3</v>
      </c>
      <c r="L28" s="14">
        <v>4</v>
      </c>
      <c r="M28" s="13">
        <v>3.4071550255536627E-3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3</v>
      </c>
      <c r="T28" s="103">
        <v>3</v>
      </c>
      <c r="U28" s="83">
        <v>7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</v>
      </c>
      <c r="D29" s="15">
        <v>3.2206119162640902E-3</v>
      </c>
      <c r="E29" s="16">
        <v>10</v>
      </c>
      <c r="F29" s="15">
        <v>1.2642225031605562E-2</v>
      </c>
      <c r="G29" s="16">
        <v>0</v>
      </c>
      <c r="H29" s="16">
        <v>8</v>
      </c>
      <c r="I29" s="98">
        <v>4</v>
      </c>
      <c r="J29" s="102">
        <v>3</v>
      </c>
      <c r="K29" s="13">
        <v>6.1817432515969505E-4</v>
      </c>
      <c r="L29" s="14">
        <v>9</v>
      </c>
      <c r="M29" s="13">
        <v>1.7699115044247787E-3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6</v>
      </c>
      <c r="T29" s="103">
        <v>2</v>
      </c>
      <c r="U29" s="83">
        <v>19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1</v>
      </c>
      <c r="D30" s="15">
        <v>5.0000000000000001E-3</v>
      </c>
      <c r="E30" s="16">
        <v>1</v>
      </c>
      <c r="F30" s="15">
        <v>5.208333333333333E-3</v>
      </c>
      <c r="G30" s="16">
        <v>0</v>
      </c>
      <c r="H30" s="16">
        <v>0</v>
      </c>
      <c r="I30" s="98">
        <v>0</v>
      </c>
      <c r="J30" s="102">
        <v>0</v>
      </c>
      <c r="K30" s="13">
        <v>0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0</v>
      </c>
      <c r="T30" s="103" t="e">
        <v>#DIV/0!</v>
      </c>
      <c r="U30" s="83">
        <v>1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6</v>
      </c>
      <c r="D31" s="15">
        <v>1.5789473684210527E-2</v>
      </c>
      <c r="E31" s="16">
        <v>5</v>
      </c>
      <c r="F31" s="15">
        <v>1.2077294685990338E-2</v>
      </c>
      <c r="G31" s="16">
        <v>0</v>
      </c>
      <c r="H31" s="16">
        <v>-1</v>
      </c>
      <c r="I31" s="98">
        <v>-0.16666666666666666</v>
      </c>
      <c r="J31" s="102">
        <v>3</v>
      </c>
      <c r="K31" s="13">
        <v>1.8529956763434219E-3</v>
      </c>
      <c r="L31" s="14">
        <v>9</v>
      </c>
      <c r="M31" s="13">
        <v>5.47112462006079E-3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6</v>
      </c>
      <c r="T31" s="103">
        <v>2</v>
      </c>
      <c r="U31" s="83">
        <v>14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3</v>
      </c>
      <c r="D32" s="15">
        <v>1.0638297872340425E-2</v>
      </c>
      <c r="E32" s="16">
        <v>2</v>
      </c>
      <c r="F32" s="15">
        <v>6.2500000000000003E-3</v>
      </c>
      <c r="G32" s="16">
        <v>0</v>
      </c>
      <c r="H32" s="16">
        <v>-1</v>
      </c>
      <c r="I32" s="98">
        <v>-0.33333333333333331</v>
      </c>
      <c r="J32" s="102">
        <v>12</v>
      </c>
      <c r="K32" s="13">
        <v>5.8139534883720929E-3</v>
      </c>
      <c r="L32" s="14">
        <v>12</v>
      </c>
      <c r="M32" s="13">
        <v>4.8270313757039418E-3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0</v>
      </c>
      <c r="T32" s="103">
        <v>0</v>
      </c>
      <c r="U32" s="83">
        <v>14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1</v>
      </c>
      <c r="D33" s="15">
        <v>3.4364261168384879E-3</v>
      </c>
      <c r="E33" s="16">
        <v>5</v>
      </c>
      <c r="F33" s="15">
        <v>1.6666666666666666E-2</v>
      </c>
      <c r="G33" s="16">
        <v>0</v>
      </c>
      <c r="H33" s="16">
        <v>4</v>
      </c>
      <c r="I33" s="98">
        <v>4</v>
      </c>
      <c r="J33" s="102">
        <v>2</v>
      </c>
      <c r="K33" s="13">
        <v>2.1097046413502108E-3</v>
      </c>
      <c r="L33" s="14">
        <v>1</v>
      </c>
      <c r="M33" s="13">
        <v>9.8328416912487715E-4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-1</v>
      </c>
      <c r="T33" s="103">
        <v>-0.5</v>
      </c>
      <c r="U33" s="83">
        <v>6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8</v>
      </c>
      <c r="D34" s="87">
        <v>2.8985507246376812E-2</v>
      </c>
      <c r="E34" s="85">
        <v>7</v>
      </c>
      <c r="F34" s="87">
        <v>2.5362318840579712E-2</v>
      </c>
      <c r="G34" s="85">
        <v>0</v>
      </c>
      <c r="H34" s="85">
        <v>-1</v>
      </c>
      <c r="I34" s="100">
        <v>-0.125</v>
      </c>
      <c r="J34" s="104">
        <v>9</v>
      </c>
      <c r="K34" s="92">
        <v>6.00400266844563E-3</v>
      </c>
      <c r="L34" s="90">
        <v>9</v>
      </c>
      <c r="M34" s="92">
        <v>4.8806941431670282E-3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0</v>
      </c>
      <c r="T34" s="105">
        <v>0</v>
      </c>
      <c r="U34" s="84">
        <v>16</v>
      </c>
      <c r="V34" s="82">
        <v>0</v>
      </c>
    </row>
    <row r="35" spans="1:22" ht="20.25" thickBot="1">
      <c r="A35" s="250" t="s">
        <v>40</v>
      </c>
      <c r="B35" s="251"/>
      <c r="C35" s="86">
        <v>108</v>
      </c>
      <c r="D35" s="88">
        <v>1.0311246897078481E-2</v>
      </c>
      <c r="E35" s="86">
        <v>113</v>
      </c>
      <c r="F35" s="88">
        <v>1.0422431285740639E-2</v>
      </c>
      <c r="G35" s="86">
        <v>0</v>
      </c>
      <c r="H35" s="86">
        <v>5</v>
      </c>
      <c r="I35" s="89">
        <v>4.6296296296296294E-2</v>
      </c>
      <c r="J35" s="91">
        <v>139</v>
      </c>
      <c r="K35" s="93">
        <v>2.4014374071386615E-3</v>
      </c>
      <c r="L35" s="91">
        <v>133</v>
      </c>
      <c r="M35" s="93">
        <v>2.1165536777109392E-3</v>
      </c>
      <c r="N35" s="91">
        <v>0</v>
      </c>
      <c r="O35" s="91">
        <v>1</v>
      </c>
      <c r="P35" s="91">
        <v>0</v>
      </c>
      <c r="Q35" s="91">
        <v>0</v>
      </c>
      <c r="R35" s="91">
        <v>1</v>
      </c>
      <c r="S35" s="91">
        <v>-6</v>
      </c>
      <c r="T35" s="93">
        <v>-4.3165467625899283E-2</v>
      </c>
      <c r="U35" s="101">
        <v>246</v>
      </c>
      <c r="V35" s="95">
        <v>0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view="pageBreakPreview" zoomScaleSheetLayoutView="10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S3" sqref="S3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7" t="s">
        <v>85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1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18">
        <v>2022</v>
      </c>
      <c r="D3" s="119" t="s">
        <v>1</v>
      </c>
      <c r="E3" s="120">
        <v>2023</v>
      </c>
      <c r="F3" s="121" t="s">
        <v>1</v>
      </c>
      <c r="G3" s="122" t="s">
        <v>37</v>
      </c>
      <c r="H3" s="123" t="s">
        <v>1</v>
      </c>
      <c r="I3" s="124">
        <v>2022</v>
      </c>
      <c r="J3" s="119" t="s">
        <v>1</v>
      </c>
      <c r="K3" s="120">
        <v>2023</v>
      </c>
      <c r="L3" s="121" t="s">
        <v>1</v>
      </c>
      <c r="M3" s="122" t="s">
        <v>37</v>
      </c>
      <c r="N3" s="125" t="s">
        <v>1</v>
      </c>
      <c r="O3" s="124">
        <v>2022</v>
      </c>
      <c r="P3" s="126">
        <v>2023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27">
        <v>1</v>
      </c>
      <c r="B4" s="128" t="s">
        <v>20</v>
      </c>
      <c r="C4" s="146">
        <v>6</v>
      </c>
      <c r="D4" s="147">
        <v>2.1961932650073207E-3</v>
      </c>
      <c r="E4" s="148">
        <v>10</v>
      </c>
      <c r="F4" s="147">
        <f>E4/Q4</f>
        <v>3.3818058843422386E-3</v>
      </c>
      <c r="G4" s="149">
        <f>E4-C4</f>
        <v>4</v>
      </c>
      <c r="H4" s="150">
        <f>G4/C4</f>
        <v>0.66666666666666663</v>
      </c>
      <c r="I4" s="146">
        <v>5</v>
      </c>
      <c r="J4" s="147">
        <v>1.8301610541727673E-3</v>
      </c>
      <c r="K4" s="149">
        <v>8</v>
      </c>
      <c r="L4" s="147">
        <f>K4/Q4</f>
        <v>2.7054447074737909E-3</v>
      </c>
      <c r="M4" s="149">
        <f>K4-I4</f>
        <v>3</v>
      </c>
      <c r="N4" s="151">
        <f>M4/I4</f>
        <v>0.6</v>
      </c>
      <c r="O4" s="146">
        <v>1</v>
      </c>
      <c r="P4" s="108">
        <v>0</v>
      </c>
      <c r="Q4" s="138">
        <f>[1]Громад_Виправ!C8+[1]Громад_Виправ!M8+[1]Звільн_з_випр_УДЗ_і_Розш!C9+[1]Позб_права!C8</f>
        <v>2957</v>
      </c>
      <c r="R4" s="144"/>
      <c r="S4" s="129"/>
      <c r="T4" s="130"/>
    </row>
    <row r="5" spans="1:25" s="18" customFormat="1" ht="21" customHeight="1">
      <c r="A5" s="127">
        <v>2</v>
      </c>
      <c r="B5" s="128" t="s">
        <v>2</v>
      </c>
      <c r="C5" s="146">
        <v>7</v>
      </c>
      <c r="D5" s="147">
        <v>3.9570378745053701E-3</v>
      </c>
      <c r="E5" s="148">
        <v>9</v>
      </c>
      <c r="F5" s="147">
        <f t="shared" ref="F5:F28" si="0">E5/Q5</f>
        <v>4.9234135667396064E-3</v>
      </c>
      <c r="G5" s="149">
        <f t="shared" ref="G5:G28" si="1">E5-C5</f>
        <v>2</v>
      </c>
      <c r="H5" s="150">
        <f t="shared" ref="H5:H27" si="2">G5/C5</f>
        <v>0.2857142857142857</v>
      </c>
      <c r="I5" s="146">
        <v>6</v>
      </c>
      <c r="J5" s="147">
        <v>3.3917467495760316E-3</v>
      </c>
      <c r="K5" s="149">
        <v>7</v>
      </c>
      <c r="L5" s="147">
        <f t="shared" ref="L5:L28" si="3">K5/Q5</f>
        <v>3.8293216630196935E-3</v>
      </c>
      <c r="M5" s="149">
        <f t="shared" ref="M5:M28" si="4">K5-I5</f>
        <v>1</v>
      </c>
      <c r="N5" s="151">
        <f t="shared" ref="N5:N27" si="5">M5/I5</f>
        <v>0.16666666666666666</v>
      </c>
      <c r="O5" s="146">
        <v>0</v>
      </c>
      <c r="P5" s="108">
        <v>0</v>
      </c>
      <c r="Q5" s="138">
        <f>[1]Громад_Виправ!C9+[1]Громад_Виправ!M9+[1]Звільн_з_випр_УДЗ_і_Розш!C10+[1]Позб_права!C9</f>
        <v>1828</v>
      </c>
      <c r="R5" s="144"/>
      <c r="S5" s="129"/>
      <c r="T5" s="130"/>
    </row>
    <row r="6" spans="1:25" s="18" customFormat="1" ht="21" customHeight="1">
      <c r="A6" s="127">
        <v>3</v>
      </c>
      <c r="B6" s="128" t="s">
        <v>3</v>
      </c>
      <c r="C6" s="146">
        <v>37</v>
      </c>
      <c r="D6" s="147">
        <v>4.9418992921063179E-3</v>
      </c>
      <c r="E6" s="148">
        <v>39</v>
      </c>
      <c r="F6" s="147">
        <f t="shared" si="0"/>
        <v>4.535411094313292E-3</v>
      </c>
      <c r="G6" s="149">
        <f t="shared" si="1"/>
        <v>2</v>
      </c>
      <c r="H6" s="150">
        <f t="shared" si="2"/>
        <v>5.4054054054054057E-2</v>
      </c>
      <c r="I6" s="146">
        <v>28</v>
      </c>
      <c r="J6" s="147">
        <v>3.7398156805128892E-3</v>
      </c>
      <c r="K6" s="149">
        <v>28</v>
      </c>
      <c r="L6" s="147">
        <f t="shared" si="3"/>
        <v>3.25619258053262E-3</v>
      </c>
      <c r="M6" s="149">
        <f t="shared" si="4"/>
        <v>0</v>
      </c>
      <c r="N6" s="151">
        <f t="shared" si="5"/>
        <v>0</v>
      </c>
      <c r="O6" s="146">
        <v>0</v>
      </c>
      <c r="P6" s="108">
        <v>0</v>
      </c>
      <c r="Q6" s="138">
        <f>[1]Громад_Виправ!C10+[1]Громад_Виправ!M10+[1]Звільн_з_випр_УДЗ_і_Розш!C11+[1]Позб_права!C10</f>
        <v>8599</v>
      </c>
      <c r="R6" s="144"/>
      <c r="S6" s="129"/>
      <c r="T6" s="130"/>
    </row>
    <row r="7" spans="1:25" s="18" customFormat="1" ht="21" customHeight="1">
      <c r="A7" s="127">
        <v>4</v>
      </c>
      <c r="B7" s="128" t="s">
        <v>21</v>
      </c>
      <c r="C7" s="146">
        <v>3</v>
      </c>
      <c r="D7" s="147">
        <v>1.028101439342015E-3</v>
      </c>
      <c r="E7" s="148">
        <v>12</v>
      </c>
      <c r="F7" s="147">
        <f t="shared" si="0"/>
        <v>4.9937578027465668E-3</v>
      </c>
      <c r="G7" s="149">
        <f t="shared" si="1"/>
        <v>9</v>
      </c>
      <c r="H7" s="150">
        <f t="shared" si="2"/>
        <v>3</v>
      </c>
      <c r="I7" s="146">
        <v>2</v>
      </c>
      <c r="J7" s="147">
        <v>6.8540095956134343E-4</v>
      </c>
      <c r="K7" s="149">
        <v>8</v>
      </c>
      <c r="L7" s="147">
        <f t="shared" si="3"/>
        <v>3.3291718684977114E-3</v>
      </c>
      <c r="M7" s="149">
        <f t="shared" si="4"/>
        <v>6</v>
      </c>
      <c r="N7" s="151">
        <f t="shared" si="5"/>
        <v>3</v>
      </c>
      <c r="O7" s="146">
        <v>0</v>
      </c>
      <c r="P7" s="108">
        <v>0</v>
      </c>
      <c r="Q7" s="138">
        <f>[1]Громад_Виправ!C11+[1]Громад_Виправ!M11+[1]Звільн_з_випр_УДЗ_і_Розш!C12+[1]Позб_права!C11</f>
        <v>2403</v>
      </c>
      <c r="R7" s="144"/>
      <c r="S7" s="129"/>
      <c r="T7" s="131"/>
    </row>
    <row r="8" spans="1:25" s="18" customFormat="1" ht="21" customHeight="1">
      <c r="A8" s="127">
        <v>5</v>
      </c>
      <c r="B8" s="128" t="s">
        <v>4</v>
      </c>
      <c r="C8" s="146">
        <v>9</v>
      </c>
      <c r="D8" s="147">
        <v>3.5615354174910962E-3</v>
      </c>
      <c r="E8" s="148">
        <v>8</v>
      </c>
      <c r="F8" s="147">
        <f t="shared" si="0"/>
        <v>2.8080028080028079E-3</v>
      </c>
      <c r="G8" s="149">
        <f t="shared" si="1"/>
        <v>-1</v>
      </c>
      <c r="H8" s="150">
        <f t="shared" si="2"/>
        <v>-0.1111111111111111</v>
      </c>
      <c r="I8" s="146">
        <v>9</v>
      </c>
      <c r="J8" s="147">
        <v>3.5615354174910962E-3</v>
      </c>
      <c r="K8" s="149">
        <v>6</v>
      </c>
      <c r="L8" s="147">
        <f t="shared" si="3"/>
        <v>2.106002106002106E-3</v>
      </c>
      <c r="M8" s="149">
        <f t="shared" si="4"/>
        <v>-3</v>
      </c>
      <c r="N8" s="151">
        <f t="shared" si="5"/>
        <v>-0.33333333333333331</v>
      </c>
      <c r="O8" s="146">
        <v>1</v>
      </c>
      <c r="P8" s="108">
        <v>0</v>
      </c>
      <c r="Q8" s="138">
        <f>[1]Громад_Виправ!C12+[1]Громад_Виправ!M12+[1]Звільн_з_випр_УДЗ_і_Розш!C13+[1]Позб_права!C12</f>
        <v>2849</v>
      </c>
      <c r="R8" s="144"/>
      <c r="S8" s="129"/>
      <c r="T8" s="130"/>
    </row>
    <row r="9" spans="1:25" s="18" customFormat="1" ht="21" customHeight="1">
      <c r="A9" s="127">
        <v>6</v>
      </c>
      <c r="B9" s="128" t="s">
        <v>5</v>
      </c>
      <c r="C9" s="146">
        <v>5</v>
      </c>
      <c r="D9" s="147">
        <v>2.029220779220779E-3</v>
      </c>
      <c r="E9" s="148">
        <v>7</v>
      </c>
      <c r="F9" s="147">
        <f t="shared" si="0"/>
        <v>2.658564375237372E-3</v>
      </c>
      <c r="G9" s="149">
        <f t="shared" si="1"/>
        <v>2</v>
      </c>
      <c r="H9" s="150">
        <f t="shared" si="2"/>
        <v>0.4</v>
      </c>
      <c r="I9" s="146">
        <v>5</v>
      </c>
      <c r="J9" s="147">
        <v>2.029220779220779E-3</v>
      </c>
      <c r="K9" s="149">
        <v>6</v>
      </c>
      <c r="L9" s="147">
        <f t="shared" si="3"/>
        <v>2.2787694644891758E-3</v>
      </c>
      <c r="M9" s="149">
        <f t="shared" si="4"/>
        <v>1</v>
      </c>
      <c r="N9" s="151">
        <f t="shared" si="5"/>
        <v>0.2</v>
      </c>
      <c r="O9" s="146">
        <v>0</v>
      </c>
      <c r="P9" s="139">
        <v>0</v>
      </c>
      <c r="Q9" s="138">
        <f>[1]Громад_Виправ!C13+[1]Громад_Виправ!M13+[1]Звільн_з_випр_УДЗ_і_Розш!C14+[1]Позб_права!C13</f>
        <v>2633</v>
      </c>
      <c r="R9" s="144"/>
      <c r="S9" s="129"/>
      <c r="T9" s="130"/>
    </row>
    <row r="10" spans="1:25" s="18" customFormat="1" ht="21" customHeight="1">
      <c r="A10" s="127">
        <v>7</v>
      </c>
      <c r="B10" s="128" t="s">
        <v>6</v>
      </c>
      <c r="C10" s="146">
        <v>6</v>
      </c>
      <c r="D10" s="147">
        <v>1.8077734257306419E-3</v>
      </c>
      <c r="E10" s="148">
        <v>13</v>
      </c>
      <c r="F10" s="147">
        <f t="shared" si="0"/>
        <v>4.9865746068277718E-3</v>
      </c>
      <c r="G10" s="149">
        <f t="shared" si="1"/>
        <v>7</v>
      </c>
      <c r="H10" s="150">
        <f t="shared" si="2"/>
        <v>1.1666666666666667</v>
      </c>
      <c r="I10" s="146">
        <v>6</v>
      </c>
      <c r="J10" s="147">
        <v>1.8077734257306419E-3</v>
      </c>
      <c r="K10" s="149">
        <v>11</v>
      </c>
      <c r="L10" s="147">
        <f t="shared" si="3"/>
        <v>4.2194092827004216E-3</v>
      </c>
      <c r="M10" s="149">
        <f t="shared" si="4"/>
        <v>5</v>
      </c>
      <c r="N10" s="151">
        <f t="shared" si="5"/>
        <v>0.83333333333333337</v>
      </c>
      <c r="O10" s="146">
        <v>0</v>
      </c>
      <c r="P10" s="108">
        <v>0</v>
      </c>
      <c r="Q10" s="138">
        <f>[1]Громад_Виправ!C14+[1]Громад_Виправ!M14+[1]Звільн_з_випр_УДЗ_і_Розш!C15+[1]Позб_права!C14</f>
        <v>2607</v>
      </c>
      <c r="R10" s="144"/>
      <c r="S10" s="129"/>
      <c r="T10" s="130"/>
      <c r="X10" s="18" t="s">
        <v>60</v>
      </c>
    </row>
    <row r="11" spans="1:25" s="18" customFormat="1" ht="21" customHeight="1">
      <c r="A11" s="127">
        <v>8</v>
      </c>
      <c r="B11" s="128" t="s">
        <v>22</v>
      </c>
      <c r="C11" s="146">
        <v>11</v>
      </c>
      <c r="D11" s="147">
        <v>8.9869281045751627E-3</v>
      </c>
      <c r="E11" s="148">
        <v>25</v>
      </c>
      <c r="F11" s="147">
        <f t="shared" si="0"/>
        <v>1.75561797752809E-2</v>
      </c>
      <c r="G11" s="149">
        <f t="shared" si="1"/>
        <v>14</v>
      </c>
      <c r="H11" s="150">
        <f t="shared" si="2"/>
        <v>1.2727272727272727</v>
      </c>
      <c r="I11" s="146">
        <v>7</v>
      </c>
      <c r="J11" s="147">
        <v>5.7189542483660127E-3</v>
      </c>
      <c r="K11" s="149">
        <v>14</v>
      </c>
      <c r="L11" s="147">
        <f t="shared" si="3"/>
        <v>9.8314606741573031E-3</v>
      </c>
      <c r="M11" s="149">
        <f t="shared" si="4"/>
        <v>7</v>
      </c>
      <c r="N11" s="151">
        <f t="shared" si="5"/>
        <v>1</v>
      </c>
      <c r="O11" s="146">
        <v>0</v>
      </c>
      <c r="P11" s="108">
        <v>0</v>
      </c>
      <c r="Q11" s="138">
        <f>[1]Громад_Виправ!C15+[1]Громад_Виправ!M15+[1]Звільн_з_випр_УДЗ_і_Розш!C16+[1]Позб_права!C15</f>
        <v>1424</v>
      </c>
      <c r="R11" s="144"/>
      <c r="S11" s="129"/>
      <c r="T11" s="130"/>
    </row>
    <row r="12" spans="1:25" s="18" customFormat="1" ht="21" customHeight="1">
      <c r="A12" s="127">
        <v>9</v>
      </c>
      <c r="B12" s="128" t="s">
        <v>66</v>
      </c>
      <c r="C12" s="152">
        <v>24</v>
      </c>
      <c r="D12" s="147">
        <v>2.4610336341263331E-3</v>
      </c>
      <c r="E12" s="148">
        <v>19</v>
      </c>
      <c r="F12" s="147">
        <f t="shared" si="0"/>
        <v>1.6794837797224431E-3</v>
      </c>
      <c r="G12" s="149">
        <f t="shared" si="1"/>
        <v>-5</v>
      </c>
      <c r="H12" s="150">
        <f t="shared" si="2"/>
        <v>-0.20833333333333334</v>
      </c>
      <c r="I12" s="152">
        <v>22</v>
      </c>
      <c r="J12" s="147">
        <v>2.2559474979491389E-3</v>
      </c>
      <c r="K12" s="149">
        <v>15</v>
      </c>
      <c r="L12" s="147">
        <f t="shared" si="3"/>
        <v>1.3259082471492973E-3</v>
      </c>
      <c r="M12" s="149">
        <f t="shared" si="4"/>
        <v>-7</v>
      </c>
      <c r="N12" s="151">
        <f t="shared" si="5"/>
        <v>-0.31818181818181818</v>
      </c>
      <c r="O12" s="152">
        <v>0</v>
      </c>
      <c r="P12" s="108">
        <v>0</v>
      </c>
      <c r="Q12" s="138">
        <f>[1]Громад_Виправ!C16+[1]Громад_Виправ!M16+[1]Звільн_з_випр_УДЗ_і_Розш!C17+[1]Позб_права!C16</f>
        <v>11313</v>
      </c>
      <c r="R12" s="144"/>
      <c r="S12" s="129"/>
      <c r="T12" s="130"/>
    </row>
    <row r="13" spans="1:25" s="18" customFormat="1" ht="21" customHeight="1">
      <c r="A13" s="127">
        <v>10</v>
      </c>
      <c r="B13" s="128" t="s">
        <v>7</v>
      </c>
      <c r="C13" s="146">
        <v>16</v>
      </c>
      <c r="D13" s="147">
        <v>7.7783179387457459E-3</v>
      </c>
      <c r="E13" s="148">
        <v>12</v>
      </c>
      <c r="F13" s="147">
        <f t="shared" si="0"/>
        <v>5.3691275167785232E-3</v>
      </c>
      <c r="G13" s="149">
        <f t="shared" si="1"/>
        <v>-4</v>
      </c>
      <c r="H13" s="150">
        <f t="shared" si="2"/>
        <v>-0.25</v>
      </c>
      <c r="I13" s="146">
        <v>16</v>
      </c>
      <c r="J13" s="147">
        <v>7.7783179387457459E-3</v>
      </c>
      <c r="K13" s="149">
        <v>12</v>
      </c>
      <c r="L13" s="147">
        <f t="shared" si="3"/>
        <v>5.3691275167785232E-3</v>
      </c>
      <c r="M13" s="149">
        <f t="shared" si="4"/>
        <v>-4</v>
      </c>
      <c r="N13" s="151">
        <f t="shared" si="5"/>
        <v>-0.25</v>
      </c>
      <c r="O13" s="146">
        <v>0</v>
      </c>
      <c r="P13" s="108">
        <v>0</v>
      </c>
      <c r="Q13" s="138">
        <f>[1]Громад_Виправ!C17+[1]Громад_Виправ!M17+[1]Звільн_з_випр_УДЗ_і_Розш!C18+[1]Позб_права!C17</f>
        <v>2235</v>
      </c>
      <c r="R13" s="144"/>
      <c r="S13" s="129"/>
      <c r="T13" s="130"/>
    </row>
    <row r="14" spans="1:25" s="18" customFormat="1" ht="21" customHeight="1">
      <c r="A14" s="127">
        <v>11</v>
      </c>
      <c r="B14" s="128" t="s">
        <v>23</v>
      </c>
      <c r="C14" s="146">
        <v>0</v>
      </c>
      <c r="D14" s="147">
        <v>0</v>
      </c>
      <c r="E14" s="148">
        <v>0</v>
      </c>
      <c r="F14" s="147">
        <f t="shared" si="0"/>
        <v>0</v>
      </c>
      <c r="G14" s="149">
        <f t="shared" si="1"/>
        <v>0</v>
      </c>
      <c r="H14" s="150" t="e">
        <f t="shared" si="2"/>
        <v>#DIV/0!</v>
      </c>
      <c r="I14" s="146">
        <v>0</v>
      </c>
      <c r="J14" s="147">
        <v>0</v>
      </c>
      <c r="K14" s="149">
        <v>0</v>
      </c>
      <c r="L14" s="147">
        <f t="shared" si="3"/>
        <v>0</v>
      </c>
      <c r="M14" s="149">
        <f t="shared" si="4"/>
        <v>0</v>
      </c>
      <c r="N14" s="151" t="e">
        <f t="shared" si="5"/>
        <v>#DIV/0!</v>
      </c>
      <c r="O14" s="146">
        <v>0</v>
      </c>
      <c r="P14" s="108">
        <v>0</v>
      </c>
      <c r="Q14" s="138">
        <f>[1]Громад_Виправ!C18+[1]Громад_Виправ!M18+[1]Звільн_з_випр_УДЗ_і_Розш!C19+[1]Позб_права!C18</f>
        <v>573</v>
      </c>
      <c r="R14" s="144"/>
      <c r="S14" s="129"/>
      <c r="T14" s="131"/>
    </row>
    <row r="15" spans="1:25" s="18" customFormat="1" ht="21" customHeight="1">
      <c r="A15" s="127">
        <v>12</v>
      </c>
      <c r="B15" s="128" t="s">
        <v>8</v>
      </c>
      <c r="C15" s="146">
        <v>19</v>
      </c>
      <c r="D15" s="147">
        <v>6.2664907651715038E-3</v>
      </c>
      <c r="E15" s="148">
        <v>16</v>
      </c>
      <c r="F15" s="147">
        <f t="shared" si="0"/>
        <v>4.6688065363291505E-3</v>
      </c>
      <c r="G15" s="149">
        <f t="shared" si="1"/>
        <v>-3</v>
      </c>
      <c r="H15" s="150">
        <f t="shared" si="2"/>
        <v>-0.15789473684210525</v>
      </c>
      <c r="I15" s="146">
        <v>12</v>
      </c>
      <c r="J15" s="147">
        <v>3.9577836411609502E-3</v>
      </c>
      <c r="K15" s="149">
        <v>10</v>
      </c>
      <c r="L15" s="147">
        <f t="shared" si="3"/>
        <v>2.9180040852057193E-3</v>
      </c>
      <c r="M15" s="149">
        <f t="shared" si="4"/>
        <v>-2</v>
      </c>
      <c r="N15" s="151">
        <f t="shared" si="5"/>
        <v>-0.16666666666666666</v>
      </c>
      <c r="O15" s="146">
        <v>0</v>
      </c>
      <c r="P15" s="108">
        <v>0</v>
      </c>
      <c r="Q15" s="138">
        <f>[1]Громад_Виправ!C19+[1]Громад_Виправ!M19+[1]Звільн_з_випр_УДЗ_і_Розш!C20+[1]Позб_права!C19</f>
        <v>3427</v>
      </c>
      <c r="R15" s="144"/>
      <c r="S15" s="129"/>
      <c r="T15" s="130"/>
    </row>
    <row r="16" spans="1:25" s="18" customFormat="1" ht="21" customHeight="1">
      <c r="A16" s="127">
        <v>13</v>
      </c>
      <c r="B16" s="128" t="s">
        <v>9</v>
      </c>
      <c r="C16" s="146">
        <v>7</v>
      </c>
      <c r="D16" s="147">
        <v>3.3238366571699905E-3</v>
      </c>
      <c r="E16" s="148">
        <v>5</v>
      </c>
      <c r="F16" s="147">
        <f t="shared" si="0"/>
        <v>2.1150592216582064E-3</v>
      </c>
      <c r="G16" s="149">
        <f t="shared" si="1"/>
        <v>-2</v>
      </c>
      <c r="H16" s="150">
        <f t="shared" si="2"/>
        <v>-0.2857142857142857</v>
      </c>
      <c r="I16" s="146">
        <v>5</v>
      </c>
      <c r="J16" s="147">
        <v>2.3741690408357074E-3</v>
      </c>
      <c r="K16" s="149">
        <v>4</v>
      </c>
      <c r="L16" s="147">
        <f t="shared" si="3"/>
        <v>1.6920473773265651E-3</v>
      </c>
      <c r="M16" s="149">
        <f t="shared" si="4"/>
        <v>-1</v>
      </c>
      <c r="N16" s="151">
        <f t="shared" si="5"/>
        <v>-0.2</v>
      </c>
      <c r="O16" s="146">
        <v>0</v>
      </c>
      <c r="P16" s="108">
        <v>0</v>
      </c>
      <c r="Q16" s="138">
        <f>[1]Громад_Виправ!C20+[1]Громад_Виправ!M20+[1]Звільн_з_випр_УДЗ_і_Розш!C21+[1]Позб_права!C20</f>
        <v>2364</v>
      </c>
      <c r="R16" s="144"/>
      <c r="S16" s="129"/>
      <c r="T16" s="130"/>
    </row>
    <row r="17" spans="1:20" s="18" customFormat="1" ht="21" customHeight="1">
      <c r="A17" s="127">
        <v>14</v>
      </c>
      <c r="B17" s="128" t="s">
        <v>24</v>
      </c>
      <c r="C17" s="146">
        <v>14</v>
      </c>
      <c r="D17" s="147">
        <v>2.8140703517587941E-3</v>
      </c>
      <c r="E17" s="148">
        <v>2</v>
      </c>
      <c r="F17" s="147">
        <f t="shared" si="0"/>
        <v>3.5536602700781805E-4</v>
      </c>
      <c r="G17" s="149">
        <f t="shared" si="1"/>
        <v>-12</v>
      </c>
      <c r="H17" s="150">
        <f t="shared" si="2"/>
        <v>-0.8571428571428571</v>
      </c>
      <c r="I17" s="146">
        <v>10</v>
      </c>
      <c r="J17" s="147">
        <v>2.0100502512562816E-3</v>
      </c>
      <c r="K17" s="149">
        <v>1</v>
      </c>
      <c r="L17" s="147">
        <f t="shared" si="3"/>
        <v>1.7768301350390902E-4</v>
      </c>
      <c r="M17" s="149">
        <f t="shared" si="4"/>
        <v>-9</v>
      </c>
      <c r="N17" s="151">
        <f t="shared" si="5"/>
        <v>-0.9</v>
      </c>
      <c r="O17" s="146">
        <v>0</v>
      </c>
      <c r="P17" s="108">
        <v>0</v>
      </c>
      <c r="Q17" s="138">
        <f>[1]Громад_Виправ!C21+[1]Громад_Виправ!M21+[1]Звільн_з_випр_УДЗ_і_Розш!C22+[1]Позб_права!C21</f>
        <v>5628</v>
      </c>
      <c r="R17" s="144"/>
      <c r="S17" s="129"/>
      <c r="T17" s="130"/>
    </row>
    <row r="18" spans="1:20" s="18" customFormat="1" ht="21" customHeight="1">
      <c r="A18" s="127">
        <v>15</v>
      </c>
      <c r="B18" s="128" t="s">
        <v>10</v>
      </c>
      <c r="C18" s="146">
        <v>33</v>
      </c>
      <c r="D18" s="147">
        <v>1.1011011011011011E-2</v>
      </c>
      <c r="E18" s="148">
        <v>33</v>
      </c>
      <c r="F18" s="147">
        <f t="shared" si="0"/>
        <v>9.1692136704640183E-3</v>
      </c>
      <c r="G18" s="149">
        <f t="shared" si="1"/>
        <v>0</v>
      </c>
      <c r="H18" s="150">
        <f t="shared" si="2"/>
        <v>0</v>
      </c>
      <c r="I18" s="146">
        <v>24</v>
      </c>
      <c r="J18" s="147">
        <v>8.0080080080080079E-3</v>
      </c>
      <c r="K18" s="149">
        <v>27</v>
      </c>
      <c r="L18" s="147">
        <f t="shared" si="3"/>
        <v>7.5020839121978326E-3</v>
      </c>
      <c r="M18" s="149">
        <f t="shared" si="4"/>
        <v>3</v>
      </c>
      <c r="N18" s="151">
        <f t="shared" si="5"/>
        <v>0.125</v>
      </c>
      <c r="O18" s="146">
        <v>2</v>
      </c>
      <c r="P18" s="108">
        <v>1</v>
      </c>
      <c r="Q18" s="138">
        <f>[1]Громад_Виправ!C22+[1]Громад_Виправ!M22+[1]Звільн_з_випр_УДЗ_і_Розш!C23+[1]Позб_права!C22</f>
        <v>3599</v>
      </c>
      <c r="R18" s="144"/>
      <c r="S18" s="129"/>
      <c r="T18" s="130"/>
    </row>
    <row r="19" spans="1:20" s="18" customFormat="1" ht="21" customHeight="1">
      <c r="A19" s="127">
        <v>16</v>
      </c>
      <c r="B19" s="128" t="s">
        <v>11</v>
      </c>
      <c r="C19" s="146">
        <v>6</v>
      </c>
      <c r="D19" s="147">
        <v>3.2171581769436996E-3</v>
      </c>
      <c r="E19" s="148">
        <v>2</v>
      </c>
      <c r="F19" s="147">
        <f t="shared" si="0"/>
        <v>9.6153846153846159E-4</v>
      </c>
      <c r="G19" s="149">
        <f t="shared" si="1"/>
        <v>-4</v>
      </c>
      <c r="H19" s="150">
        <f t="shared" si="2"/>
        <v>-0.66666666666666663</v>
      </c>
      <c r="I19" s="146">
        <v>3</v>
      </c>
      <c r="J19" s="147">
        <v>1.6085790884718498E-3</v>
      </c>
      <c r="K19" s="149">
        <v>1</v>
      </c>
      <c r="L19" s="147">
        <f t="shared" si="3"/>
        <v>4.807692307692308E-4</v>
      </c>
      <c r="M19" s="149">
        <f t="shared" si="4"/>
        <v>-2</v>
      </c>
      <c r="N19" s="151">
        <f t="shared" si="5"/>
        <v>-0.66666666666666663</v>
      </c>
      <c r="O19" s="146">
        <v>0</v>
      </c>
      <c r="P19" s="108">
        <v>0</v>
      </c>
      <c r="Q19" s="138">
        <f>[1]Громад_Виправ!C23+[1]Громад_Виправ!M23+[1]Звільн_з_випр_УДЗ_і_Розш!C24+[1]Позб_права!C23</f>
        <v>2080</v>
      </c>
      <c r="R19" s="144"/>
      <c r="S19" s="129"/>
      <c r="T19" s="130"/>
    </row>
    <row r="20" spans="1:20" s="18" customFormat="1" ht="21" customHeight="1">
      <c r="A20" s="127">
        <v>17</v>
      </c>
      <c r="B20" s="128" t="s">
        <v>12</v>
      </c>
      <c r="C20" s="146">
        <v>11</v>
      </c>
      <c r="D20" s="147">
        <v>7.3529411764705881E-3</v>
      </c>
      <c r="E20" s="148">
        <v>21</v>
      </c>
      <c r="F20" s="147">
        <f t="shared" si="0"/>
        <v>1.2195121951219513E-2</v>
      </c>
      <c r="G20" s="149">
        <f t="shared" si="1"/>
        <v>10</v>
      </c>
      <c r="H20" s="150">
        <f t="shared" si="2"/>
        <v>0.90909090909090906</v>
      </c>
      <c r="I20" s="146">
        <v>9</v>
      </c>
      <c r="J20" s="147">
        <v>6.0160427807486629E-3</v>
      </c>
      <c r="K20" s="149">
        <v>14</v>
      </c>
      <c r="L20" s="147">
        <f t="shared" si="3"/>
        <v>8.130081300813009E-3</v>
      </c>
      <c r="M20" s="149">
        <f t="shared" si="4"/>
        <v>5</v>
      </c>
      <c r="N20" s="151">
        <f t="shared" si="5"/>
        <v>0.55555555555555558</v>
      </c>
      <c r="O20" s="146">
        <v>1</v>
      </c>
      <c r="P20" s="108">
        <v>0</v>
      </c>
      <c r="Q20" s="138">
        <f>[1]Громад_Виправ!C25+[1]Громад_Виправ!M25+[1]Звільн_з_випр_УДЗ_і_Розш!C26+[1]Позб_права!C25</f>
        <v>1722</v>
      </c>
      <c r="R20" s="144"/>
      <c r="S20" s="129"/>
      <c r="T20" s="129"/>
    </row>
    <row r="21" spans="1:20" s="18" customFormat="1" ht="21" customHeight="1">
      <c r="A21" s="127">
        <v>18</v>
      </c>
      <c r="B21" s="128" t="s">
        <v>13</v>
      </c>
      <c r="C21" s="146">
        <v>2</v>
      </c>
      <c r="D21" s="147">
        <v>1.7857142857142857E-3</v>
      </c>
      <c r="E21" s="148">
        <v>9</v>
      </c>
      <c r="F21" s="147">
        <f t="shared" si="0"/>
        <v>6.782215523737754E-3</v>
      </c>
      <c r="G21" s="149">
        <f t="shared" si="1"/>
        <v>7</v>
      </c>
      <c r="H21" s="150">
        <f t="shared" si="2"/>
        <v>3.5</v>
      </c>
      <c r="I21" s="146">
        <v>2</v>
      </c>
      <c r="J21" s="147">
        <v>1.7857142857142857E-3</v>
      </c>
      <c r="K21" s="149">
        <v>5</v>
      </c>
      <c r="L21" s="147">
        <f t="shared" si="3"/>
        <v>3.7678975131876413E-3</v>
      </c>
      <c r="M21" s="149">
        <f t="shared" si="4"/>
        <v>3</v>
      </c>
      <c r="N21" s="151">
        <f t="shared" si="5"/>
        <v>1.5</v>
      </c>
      <c r="O21" s="146">
        <v>0</v>
      </c>
      <c r="P21" s="108">
        <v>0</v>
      </c>
      <c r="Q21" s="138">
        <f>[1]Громад_Виправ!C26+[1]Громад_Виправ!M26+[1]Звільн_з_випр_УДЗ_і_Розш!C27+[1]Позб_права!C26</f>
        <v>1327</v>
      </c>
      <c r="R21" s="144"/>
      <c r="S21" s="129"/>
      <c r="T21" s="129"/>
    </row>
    <row r="22" spans="1:20" s="18" customFormat="1" ht="21" customHeight="1">
      <c r="A22" s="127">
        <v>19</v>
      </c>
      <c r="B22" s="128" t="s">
        <v>14</v>
      </c>
      <c r="C22" s="146">
        <v>8</v>
      </c>
      <c r="D22" s="147">
        <v>1.6181229773462784E-3</v>
      </c>
      <c r="E22" s="148">
        <v>19</v>
      </c>
      <c r="F22" s="147">
        <f t="shared" si="0"/>
        <v>3.6107943747624477E-3</v>
      </c>
      <c r="G22" s="149">
        <f t="shared" si="1"/>
        <v>11</v>
      </c>
      <c r="H22" s="150">
        <f t="shared" si="2"/>
        <v>1.375</v>
      </c>
      <c r="I22" s="146">
        <v>7</v>
      </c>
      <c r="J22" s="147">
        <v>1.4158576051779936E-3</v>
      </c>
      <c r="K22" s="149">
        <v>15</v>
      </c>
      <c r="L22" s="147">
        <f t="shared" si="3"/>
        <v>2.8506271379703536E-3</v>
      </c>
      <c r="M22" s="149">
        <f t="shared" si="4"/>
        <v>8</v>
      </c>
      <c r="N22" s="151">
        <f t="shared" si="5"/>
        <v>1.1428571428571428</v>
      </c>
      <c r="O22" s="146">
        <v>1</v>
      </c>
      <c r="P22" s="108">
        <v>0</v>
      </c>
      <c r="Q22" s="138">
        <f>[1]Громад_Виправ!C27+[1]Громад_Виправ!M27+[1]Звільн_з_випр_УДЗ_і_Розш!C28+[1]Позб_права!C27</f>
        <v>5262</v>
      </c>
      <c r="R22" s="144"/>
      <c r="S22" s="129"/>
      <c r="T22" s="129"/>
    </row>
    <row r="23" spans="1:20" s="18" customFormat="1" ht="21" customHeight="1">
      <c r="A23" s="127">
        <v>20</v>
      </c>
      <c r="B23" s="128" t="s">
        <v>15</v>
      </c>
      <c r="C23" s="146">
        <v>5</v>
      </c>
      <c r="D23" s="147">
        <v>4.1186161449752881E-3</v>
      </c>
      <c r="E23" s="148">
        <v>5</v>
      </c>
      <c r="F23" s="147">
        <f t="shared" si="0"/>
        <v>5.4704595185995622E-3</v>
      </c>
      <c r="G23" s="149">
        <f t="shared" si="1"/>
        <v>0</v>
      </c>
      <c r="H23" s="150">
        <f t="shared" si="2"/>
        <v>0</v>
      </c>
      <c r="I23" s="146">
        <v>3</v>
      </c>
      <c r="J23" s="147">
        <v>2.4711696869851728E-3</v>
      </c>
      <c r="K23" s="149">
        <v>3</v>
      </c>
      <c r="L23" s="147">
        <f t="shared" si="3"/>
        <v>3.2822757111597373E-3</v>
      </c>
      <c r="M23" s="149">
        <f t="shared" si="4"/>
        <v>0</v>
      </c>
      <c r="N23" s="151">
        <f t="shared" si="5"/>
        <v>0</v>
      </c>
      <c r="O23" s="146">
        <v>0</v>
      </c>
      <c r="P23" s="108">
        <v>0</v>
      </c>
      <c r="Q23" s="138">
        <f>[1]Громад_Виправ!C28+[1]Громад_Виправ!M28+[1]Звільн_з_випр_УДЗ_і_Розш!C29+[1]Позб_права!C28</f>
        <v>914</v>
      </c>
      <c r="R23" s="144"/>
      <c r="S23" s="129"/>
      <c r="T23" s="129"/>
    </row>
    <row r="24" spans="1:20" s="18" customFormat="1" ht="21" customHeight="1">
      <c r="A24" s="127">
        <v>21</v>
      </c>
      <c r="B24" s="128" t="s">
        <v>16</v>
      </c>
      <c r="C24" s="146">
        <v>13</v>
      </c>
      <c r="D24" s="147">
        <v>6.6872427983539094E-3</v>
      </c>
      <c r="E24" s="148">
        <v>6</v>
      </c>
      <c r="F24" s="147">
        <f t="shared" si="0"/>
        <v>3.0105368790767687E-3</v>
      </c>
      <c r="G24" s="149">
        <f t="shared" si="1"/>
        <v>-7</v>
      </c>
      <c r="H24" s="150">
        <f t="shared" si="2"/>
        <v>-0.53846153846153844</v>
      </c>
      <c r="I24" s="146">
        <v>10</v>
      </c>
      <c r="J24" s="147">
        <v>5.1440329218106996E-3</v>
      </c>
      <c r="K24" s="149">
        <v>5</v>
      </c>
      <c r="L24" s="147">
        <f t="shared" si="3"/>
        <v>2.5087807325639738E-3</v>
      </c>
      <c r="M24" s="149">
        <f t="shared" si="4"/>
        <v>-5</v>
      </c>
      <c r="N24" s="151">
        <f t="shared" si="5"/>
        <v>-0.5</v>
      </c>
      <c r="O24" s="146">
        <v>0</v>
      </c>
      <c r="P24" s="108">
        <v>0</v>
      </c>
      <c r="Q24" s="138">
        <f>[1]Громад_Виправ!C29+[1]Громад_Виправ!M29+[1]Звільн_з_випр_УДЗ_і_Розш!C30+[1]Позб_права!C29</f>
        <v>1993</v>
      </c>
      <c r="R24" s="144"/>
      <c r="S24" s="129"/>
      <c r="T24" s="129"/>
    </row>
    <row r="25" spans="1:20" s="18" customFormat="1" ht="21" customHeight="1">
      <c r="A25" s="127">
        <v>22</v>
      </c>
      <c r="B25" s="128" t="s">
        <v>17</v>
      </c>
      <c r="C25" s="146">
        <v>19</v>
      </c>
      <c r="D25" s="147">
        <v>8.3443126921387799E-3</v>
      </c>
      <c r="E25" s="148">
        <v>20</v>
      </c>
      <c r="F25" s="147">
        <f t="shared" si="0"/>
        <v>7.4377091855708441E-3</v>
      </c>
      <c r="G25" s="149">
        <f t="shared" si="1"/>
        <v>1</v>
      </c>
      <c r="H25" s="150">
        <f t="shared" si="2"/>
        <v>5.2631578947368418E-2</v>
      </c>
      <c r="I25" s="146">
        <v>17</v>
      </c>
      <c r="J25" s="147">
        <v>7.465963987703118E-3</v>
      </c>
      <c r="K25" s="149">
        <v>13</v>
      </c>
      <c r="L25" s="147">
        <f t="shared" si="3"/>
        <v>4.834510970621049E-3</v>
      </c>
      <c r="M25" s="149">
        <f t="shared" si="4"/>
        <v>-4</v>
      </c>
      <c r="N25" s="151">
        <f t="shared" si="5"/>
        <v>-0.23529411764705882</v>
      </c>
      <c r="O25" s="146">
        <v>0</v>
      </c>
      <c r="P25" s="108">
        <v>0</v>
      </c>
      <c r="Q25" s="138">
        <f>[1]Громад_Виправ!C30+[1]Громад_Виправ!M30+[1]Звільн_з_випр_УДЗ_і_Розш!C31+[1]Позб_права!C30</f>
        <v>2689</v>
      </c>
      <c r="R25" s="144"/>
      <c r="S25" s="129"/>
      <c r="T25" s="129"/>
    </row>
    <row r="26" spans="1:20" s="18" customFormat="1" ht="21" customHeight="1">
      <c r="A26" s="127">
        <v>23</v>
      </c>
      <c r="B26" s="128" t="s">
        <v>19</v>
      </c>
      <c r="C26" s="153">
        <v>3</v>
      </c>
      <c r="D26" s="154">
        <v>2.5402201524132089E-3</v>
      </c>
      <c r="E26" s="148">
        <v>3</v>
      </c>
      <c r="F26" s="147">
        <f t="shared" si="0"/>
        <v>2.4916943521594683E-3</v>
      </c>
      <c r="G26" s="149">
        <f t="shared" si="1"/>
        <v>0</v>
      </c>
      <c r="H26" s="150">
        <f t="shared" si="2"/>
        <v>0</v>
      </c>
      <c r="I26" s="153">
        <v>3</v>
      </c>
      <c r="J26" s="154">
        <v>2.5402201524132089E-3</v>
      </c>
      <c r="K26" s="149">
        <v>3</v>
      </c>
      <c r="L26" s="147">
        <f t="shared" si="3"/>
        <v>2.4916943521594683E-3</v>
      </c>
      <c r="M26" s="149">
        <f t="shared" si="4"/>
        <v>0</v>
      </c>
      <c r="N26" s="151">
        <f t="shared" si="5"/>
        <v>0</v>
      </c>
      <c r="O26" s="153">
        <v>0</v>
      </c>
      <c r="P26" s="108">
        <v>0</v>
      </c>
      <c r="Q26" s="138">
        <f>[1]Громад_Виправ!C31+[1]Громад_Виправ!M31+[1]Звільн_з_випр_УДЗ_і_Розш!C32+[1]Позб_права!C31</f>
        <v>1204</v>
      </c>
      <c r="R26" s="144"/>
      <c r="S26" s="129"/>
      <c r="T26" s="129"/>
    </row>
    <row r="27" spans="1:20" s="18" customFormat="1" ht="21" customHeight="1" thickBot="1">
      <c r="A27" s="132">
        <v>24</v>
      </c>
      <c r="B27" s="128" t="s">
        <v>18</v>
      </c>
      <c r="C27" s="153">
        <v>12</v>
      </c>
      <c r="D27" s="154">
        <v>6.8886337543053958E-3</v>
      </c>
      <c r="E27" s="155">
        <v>20</v>
      </c>
      <c r="F27" s="147">
        <f t="shared" si="0"/>
        <v>9.7560975609756097E-3</v>
      </c>
      <c r="G27" s="156">
        <f t="shared" si="1"/>
        <v>8</v>
      </c>
      <c r="H27" s="157">
        <f t="shared" si="2"/>
        <v>0.66666666666666663</v>
      </c>
      <c r="I27" s="153">
        <v>7</v>
      </c>
      <c r="J27" s="154">
        <v>4.018369690011481E-3</v>
      </c>
      <c r="K27" s="156">
        <v>16</v>
      </c>
      <c r="L27" s="158">
        <f t="shared" si="3"/>
        <v>7.8048780487804878E-3</v>
      </c>
      <c r="M27" s="156">
        <f t="shared" si="4"/>
        <v>9</v>
      </c>
      <c r="N27" s="151">
        <f t="shared" si="5"/>
        <v>1.2857142857142858</v>
      </c>
      <c r="O27" s="153">
        <v>0</v>
      </c>
      <c r="P27" s="109">
        <v>0</v>
      </c>
      <c r="Q27" s="138">
        <f>[1]Громад_Виправ!C32+[1]Громад_Виправ!M32+[1]Звільн_з_випр_УДЗ_і_Розш!C33+[1]Позб_права!C32</f>
        <v>2050</v>
      </c>
      <c r="R27" s="144"/>
      <c r="S27" s="129"/>
      <c r="T27" s="129"/>
    </row>
    <row r="28" spans="1:20" ht="21" customHeight="1" thickBot="1">
      <c r="A28" s="284" t="s">
        <v>40</v>
      </c>
      <c r="B28" s="285"/>
      <c r="C28" s="159">
        <v>276</v>
      </c>
      <c r="D28" s="160">
        <v>4.0376850605652759E-3</v>
      </c>
      <c r="E28" s="161">
        <f>SUM(E4:E27)</f>
        <v>315</v>
      </c>
      <c r="F28" s="147">
        <f t="shared" si="0"/>
        <v>4.2752442996742673E-3</v>
      </c>
      <c r="G28" s="161">
        <f t="shared" si="1"/>
        <v>39</v>
      </c>
      <c r="H28" s="162">
        <f>G28/C28</f>
        <v>0.14130434782608695</v>
      </c>
      <c r="I28" s="159">
        <v>218</v>
      </c>
      <c r="J28" s="160">
        <v>3.1891860260986598E-3</v>
      </c>
      <c r="K28" s="161">
        <f>SUM(K4:K27)</f>
        <v>232</v>
      </c>
      <c r="L28" s="163">
        <f t="shared" si="3"/>
        <v>3.1487513572204125E-3</v>
      </c>
      <c r="M28" s="164">
        <f t="shared" si="4"/>
        <v>14</v>
      </c>
      <c r="N28" s="165">
        <f>M28/I28</f>
        <v>6.4220183486238536E-2</v>
      </c>
      <c r="O28" s="159">
        <v>6</v>
      </c>
      <c r="P28" s="110">
        <f>SUM(P4:P27)</f>
        <v>1</v>
      </c>
      <c r="Q28" s="138">
        <f>SUM(Q4:Q27)</f>
        <v>73680</v>
      </c>
      <c r="R28" s="145"/>
      <c r="S28" s="133"/>
      <c r="T28" s="129"/>
    </row>
    <row r="29" spans="1:20" ht="21.75" customHeight="1">
      <c r="D29" s="140"/>
      <c r="E29" s="141"/>
      <c r="F29" s="141"/>
      <c r="G29" s="141"/>
      <c r="H29" s="141"/>
      <c r="I29" s="142"/>
      <c r="J29" s="142"/>
      <c r="K29" s="142"/>
      <c r="L29" s="143"/>
      <c r="M29" s="143"/>
      <c r="N29" s="143"/>
      <c r="O29" s="143"/>
      <c r="R29" s="134"/>
    </row>
    <row r="30" spans="1:20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t="s">
        <v>60</v>
      </c>
      <c r="R30" s="134"/>
    </row>
    <row r="31" spans="1:20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t="s">
        <v>60</v>
      </c>
    </row>
    <row r="32" spans="1:20" ht="18.75">
      <c r="A32" s="135"/>
      <c r="B32" s="135"/>
      <c r="C32" s="136"/>
      <c r="D32" s="137"/>
      <c r="E32" s="137"/>
      <c r="F32" s="137"/>
      <c r="G32" s="137"/>
      <c r="H32" s="137"/>
    </row>
    <row r="33" spans="1:3" ht="18.75">
      <c r="A33" s="135"/>
      <c r="B33" s="135"/>
      <c r="C33" s="136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RomanZvenigorodskiy</cp:lastModifiedBy>
  <cp:lastPrinted>2023-11-06T06:47:55Z</cp:lastPrinted>
  <dcterms:created xsi:type="dcterms:W3CDTF">2001-12-24T16:23:20Z</dcterms:created>
  <dcterms:modified xsi:type="dcterms:W3CDTF">2024-04-09T08:17:06Z</dcterms:modified>
</cp:coreProperties>
</file>