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ВІТИ\ОПЕРАТИВНИЙ ЗВІТ\2024\01.01.2024\"/>
    </mc:Choice>
  </mc:AlternateContent>
  <xr:revisionPtr revIDLastSave="0" documentId="13_ncr:1_{910BDBF7-CAD0-41A9-B7ED-11E9873789AF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M28" i="36"/>
  <c r="N28" i="36" s="1"/>
  <c r="K28" i="36"/>
  <c r="H28" i="36"/>
  <c r="G28" i="36"/>
  <c r="E28" i="36"/>
  <c r="Q27" i="36"/>
  <c r="F27" i="36" s="1"/>
  <c r="M27" i="36"/>
  <c r="N27" i="36" s="1"/>
  <c r="H27" i="36"/>
  <c r="G27" i="36"/>
  <c r="Q26" i="36"/>
  <c r="L26" i="36" s="1"/>
  <c r="N26" i="36"/>
  <c r="M26" i="36"/>
  <c r="G26" i="36"/>
  <c r="H26" i="36" s="1"/>
  <c r="Q25" i="36"/>
  <c r="L25" i="36" s="1"/>
  <c r="M25" i="36"/>
  <c r="N25" i="36" s="1"/>
  <c r="G25" i="36"/>
  <c r="H25" i="36" s="1"/>
  <c r="F25" i="36"/>
  <c r="Q24" i="36"/>
  <c r="F24" i="36" s="1"/>
  <c r="M24" i="36"/>
  <c r="N24" i="36" s="1"/>
  <c r="L24" i="36"/>
  <c r="H24" i="36"/>
  <c r="G24" i="36"/>
  <c r="Q23" i="36"/>
  <c r="F23" i="36" s="1"/>
  <c r="N23" i="36"/>
  <c r="M23" i="36"/>
  <c r="H23" i="36"/>
  <c r="G23" i="36"/>
  <c r="Q22" i="36"/>
  <c r="L22" i="36" s="1"/>
  <c r="N22" i="36"/>
  <c r="M22" i="36"/>
  <c r="G22" i="36"/>
  <c r="H22" i="36" s="1"/>
  <c r="F22" i="36"/>
  <c r="Q21" i="36"/>
  <c r="M21" i="36"/>
  <c r="N21" i="36" s="1"/>
  <c r="L21" i="36"/>
  <c r="G21" i="36"/>
  <c r="H21" i="36" s="1"/>
  <c r="F21" i="36"/>
  <c r="Q20" i="36"/>
  <c r="F20" i="36" s="1"/>
  <c r="M20" i="36"/>
  <c r="N20" i="36" s="1"/>
  <c r="L20" i="36"/>
  <c r="H20" i="36"/>
  <c r="G20" i="36"/>
  <c r="Q19" i="36"/>
  <c r="F19" i="36" s="1"/>
  <c r="N19" i="36"/>
  <c r="M19" i="36"/>
  <c r="H19" i="36"/>
  <c r="G19" i="36"/>
  <c r="Q18" i="36"/>
  <c r="L18" i="36" s="1"/>
  <c r="N18" i="36"/>
  <c r="M18" i="36"/>
  <c r="G18" i="36"/>
  <c r="H18" i="36" s="1"/>
  <c r="F18" i="36"/>
  <c r="Q17" i="36"/>
  <c r="M17" i="36"/>
  <c r="N17" i="36" s="1"/>
  <c r="L17" i="36"/>
  <c r="G17" i="36"/>
  <c r="H17" i="36" s="1"/>
  <c r="F17" i="36"/>
  <c r="Q16" i="36"/>
  <c r="F16" i="36" s="1"/>
  <c r="M16" i="36"/>
  <c r="N16" i="36" s="1"/>
  <c r="L16" i="36"/>
  <c r="H16" i="36"/>
  <c r="G16" i="36"/>
  <c r="Q15" i="36"/>
  <c r="F15" i="36" s="1"/>
  <c r="N15" i="36"/>
  <c r="M15" i="36"/>
  <c r="H15" i="36"/>
  <c r="G15" i="36"/>
  <c r="Q14" i="36"/>
  <c r="L14" i="36" s="1"/>
  <c r="N14" i="36"/>
  <c r="M14" i="36"/>
  <c r="G14" i="36"/>
  <c r="H14" i="36" s="1"/>
  <c r="F14" i="36"/>
  <c r="Q13" i="36"/>
  <c r="M13" i="36"/>
  <c r="N13" i="36" s="1"/>
  <c r="L13" i="36"/>
  <c r="G13" i="36"/>
  <c r="H13" i="36" s="1"/>
  <c r="F13" i="36"/>
  <c r="Q12" i="36"/>
  <c r="F12" i="36" s="1"/>
  <c r="M12" i="36"/>
  <c r="N12" i="36" s="1"/>
  <c r="H12" i="36"/>
  <c r="G12" i="36"/>
  <c r="Q11" i="36"/>
  <c r="F11" i="36" s="1"/>
  <c r="N11" i="36"/>
  <c r="M11" i="36"/>
  <c r="G11" i="36"/>
  <c r="H11" i="36" s="1"/>
  <c r="Q10" i="36"/>
  <c r="L10" i="36" s="1"/>
  <c r="M10" i="36"/>
  <c r="N10" i="36" s="1"/>
  <c r="G10" i="36"/>
  <c r="H10" i="36" s="1"/>
  <c r="F10" i="36"/>
  <c r="Q9" i="36"/>
  <c r="M9" i="36"/>
  <c r="N9" i="36" s="1"/>
  <c r="L9" i="36"/>
  <c r="G9" i="36"/>
  <c r="H9" i="36" s="1"/>
  <c r="F9" i="36"/>
  <c r="Q8" i="36"/>
  <c r="L8" i="36" s="1"/>
  <c r="M8" i="36"/>
  <c r="N8" i="36" s="1"/>
  <c r="H8" i="36"/>
  <c r="G8" i="36"/>
  <c r="Q7" i="36"/>
  <c r="F7" i="36" s="1"/>
  <c r="N7" i="36"/>
  <c r="M7" i="36"/>
  <c r="G7" i="36"/>
  <c r="H7" i="36" s="1"/>
  <c r="Q6" i="36"/>
  <c r="L6" i="36" s="1"/>
  <c r="M6" i="36"/>
  <c r="N6" i="36" s="1"/>
  <c r="G6" i="36"/>
  <c r="H6" i="36" s="1"/>
  <c r="F6" i="36"/>
  <c r="Q5" i="36"/>
  <c r="M5" i="36"/>
  <c r="N5" i="36" s="1"/>
  <c r="L5" i="36"/>
  <c r="G5" i="36"/>
  <c r="H5" i="36" s="1"/>
  <c r="F5" i="36"/>
  <c r="Q4" i="36"/>
  <c r="Q28" i="36" s="1"/>
  <c r="M4" i="36"/>
  <c r="N4" i="36" s="1"/>
  <c r="H4" i="36"/>
  <c r="G4" i="36"/>
  <c r="L28" i="36" l="1"/>
  <c r="F28" i="36"/>
  <c r="F26" i="36"/>
  <c r="L4" i="36"/>
  <c r="L12" i="36"/>
  <c r="L7" i="36"/>
  <c r="F8" i="36"/>
  <c r="L11" i="36"/>
  <c r="L15" i="36"/>
  <c r="L19" i="36"/>
  <c r="L23" i="36"/>
  <c r="L27" i="36"/>
  <c r="F4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<sst xmlns="http://schemas.openxmlformats.org/spreadsheetml/2006/main" count="191" uniqueCount="86">
  <si>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</si>
  <si>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</si>
  <si>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</si>
  <si>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</si>
  <si>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</si>
  <si>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</si>
  <si>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</si>
  <si>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</si>
  <si>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</si>
  <si>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</si>
  <si>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</si>
  <si>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</si>
  <si>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</si>
  <si>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</si>
  <si>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</si>
  <si>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</si>
  <si>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</si>
  <si>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</si>
  <si>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</si>
  <si>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</si>
  <si>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</si>
  <si>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</si>
  <si>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</si>
  <si>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</si>
  <si>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</si>
  <si>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</si>
  <si>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</si>
  <si>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</si>
  <si>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</si>
  <si>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</si>
  <si>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</si>
  <si>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</si>
  <si>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</si>
  <si>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</si>
  <si>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</si>
  <si>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</si>
  <si>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</si>
  <si>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</si>
  <si>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</si>
  <si>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</si>
  <si>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</si>
  <si>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</si>
  <si>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</si>
  <si>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</si>
  <si>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</si>
  <si>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</si>
  <si>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</si>
  <si>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</si>
  <si>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</si>
  <si>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</si>
  <si>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</si>
  <si>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</si>
  <si>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</si>
  <si>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</si>
  <si>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</si>
  <si>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</si>
  <si>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</si>
  <si>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</si>
  <si>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</si>
  <si>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</si>
  <si>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</si>
  <si>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</si>
  <si>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</si>
  <si>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</si>
  <si>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</si>
  <si>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</si>
  <si>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</si>
  <si>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</si>
  <si>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</si>
  <si>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</si>
  <si>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</si>
  <si>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</si>
  <si>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</si>
  <si>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</si>
  <si>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</si>
  <si>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</si>
  <si>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</si>
  <si>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</si>
  <si>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</si>
  <si>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</si>
  <si>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</si>
  <si>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</si>
  <si>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</si>
  <si>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2023 рік</t>
  </si>
  <si>
    <t xml:space="preserve">станом на  1 січня 2024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</si>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</sst>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.gula\Desktop\01.01.2024%20&#1060;&#1086;&#1088;&#1084;&#1091;&#1083;&#1080;.xlsx" TargetMode="External"/><Relationship Id="rId1" Type="http://schemas.openxmlformats.org/officeDocument/2006/relationships/externalLinkPath" Target="file:///C:\Users\r.gula\Desktop\01.01.2024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337</v>
          </cell>
          <cell r="M7">
            <v>36</v>
          </cell>
        </row>
        <row r="8">
          <cell r="C8">
            <v>313</v>
          </cell>
          <cell r="M8">
            <v>27</v>
          </cell>
        </row>
        <row r="9">
          <cell r="C9">
            <v>930</v>
          </cell>
          <cell r="M9">
            <v>31</v>
          </cell>
        </row>
        <row r="10">
          <cell r="C10">
            <v>429</v>
          </cell>
          <cell r="M10">
            <v>55</v>
          </cell>
        </row>
        <row r="11">
          <cell r="C11">
            <v>435</v>
          </cell>
          <cell r="M11">
            <v>15</v>
          </cell>
        </row>
        <row r="12">
          <cell r="C12">
            <v>398</v>
          </cell>
          <cell r="M12">
            <v>18</v>
          </cell>
        </row>
        <row r="13">
          <cell r="C13">
            <v>299</v>
          </cell>
          <cell r="M13">
            <v>19</v>
          </cell>
        </row>
        <row r="14">
          <cell r="C14">
            <v>374</v>
          </cell>
          <cell r="M14">
            <v>42</v>
          </cell>
        </row>
        <row r="15">
          <cell r="C15">
            <v>1609</v>
          </cell>
          <cell r="M15">
            <v>87</v>
          </cell>
        </row>
        <row r="16">
          <cell r="C16">
            <v>201</v>
          </cell>
          <cell r="M16">
            <v>5</v>
          </cell>
        </row>
        <row r="17">
          <cell r="C17">
            <v>65</v>
          </cell>
          <cell r="M17">
            <v>5</v>
          </cell>
        </row>
        <row r="18">
          <cell r="C18">
            <v>691</v>
          </cell>
          <cell r="M18">
            <v>38</v>
          </cell>
        </row>
        <row r="19">
          <cell r="C19">
            <v>298</v>
          </cell>
          <cell r="M19">
            <v>21</v>
          </cell>
        </row>
        <row r="20">
          <cell r="C20">
            <v>645</v>
          </cell>
          <cell r="M20">
            <v>24</v>
          </cell>
        </row>
        <row r="21">
          <cell r="C21">
            <v>357</v>
          </cell>
          <cell r="M21">
            <v>33</v>
          </cell>
        </row>
        <row r="22">
          <cell r="C22">
            <v>327</v>
          </cell>
          <cell r="M22">
            <v>23</v>
          </cell>
        </row>
        <row r="23">
          <cell r="C23">
            <v>455</v>
          </cell>
          <cell r="M23">
            <v>38</v>
          </cell>
        </row>
        <row r="24">
          <cell r="C24">
            <v>185</v>
          </cell>
          <cell r="M24">
            <v>23</v>
          </cell>
        </row>
        <row r="25">
          <cell r="C25">
            <v>693</v>
          </cell>
          <cell r="M25">
            <v>26</v>
          </cell>
        </row>
        <row r="26">
          <cell r="C26">
            <v>173</v>
          </cell>
          <cell r="M26">
            <v>3</v>
          </cell>
        </row>
        <row r="27">
          <cell r="C27">
            <v>319</v>
          </cell>
          <cell r="M27">
            <v>55</v>
          </cell>
        </row>
        <row r="28">
          <cell r="C28">
            <v>314</v>
          </cell>
          <cell r="M28">
            <v>27</v>
          </cell>
        </row>
        <row r="29">
          <cell r="C29">
            <v>195</v>
          </cell>
          <cell r="M29">
            <v>37</v>
          </cell>
        </row>
        <row r="30">
          <cell r="C30">
            <v>283</v>
          </cell>
          <cell r="M30">
            <v>23</v>
          </cell>
        </row>
      </sheetData>
      <sheetData sheetId="5"/>
      <sheetData sheetId="6"/>
      <sheetData sheetId="7">
        <row r="8">
          <cell r="C8">
            <v>3652</v>
          </cell>
        </row>
        <row r="9">
          <cell r="C9">
            <v>2335</v>
          </cell>
        </row>
        <row r="10">
          <cell r="C10">
            <v>10506</v>
          </cell>
        </row>
        <row r="11">
          <cell r="C11">
            <v>3264</v>
          </cell>
        </row>
        <row r="12">
          <cell r="C12">
            <v>3478</v>
          </cell>
        </row>
        <row r="13">
          <cell r="C13">
            <v>2980</v>
          </cell>
        </row>
        <row r="14">
          <cell r="C14">
            <v>3750</v>
          </cell>
        </row>
        <row r="15">
          <cell r="C15">
            <v>1387</v>
          </cell>
        </row>
        <row r="16">
          <cell r="C16">
            <v>12633</v>
          </cell>
        </row>
        <row r="17">
          <cell r="C17">
            <v>2902</v>
          </cell>
        </row>
        <row r="18">
          <cell r="C18">
            <v>1127</v>
          </cell>
        </row>
        <row r="19">
          <cell r="C19">
            <v>3794</v>
          </cell>
        </row>
        <row r="20">
          <cell r="C20">
            <v>2925</v>
          </cell>
        </row>
        <row r="21">
          <cell r="C21">
            <v>6640</v>
          </cell>
        </row>
        <row r="22">
          <cell r="C22">
            <v>4556</v>
          </cell>
        </row>
        <row r="23">
          <cell r="C23">
            <v>2574</v>
          </cell>
        </row>
        <row r="24">
          <cell r="C24">
            <v>1772</v>
          </cell>
        </row>
        <row r="25">
          <cell r="C25">
            <v>1468</v>
          </cell>
        </row>
        <row r="26">
          <cell r="C26">
            <v>6723</v>
          </cell>
        </row>
        <row r="27">
          <cell r="C27">
            <v>1216</v>
          </cell>
        </row>
        <row r="28">
          <cell r="C28">
            <v>2351</v>
          </cell>
        </row>
        <row r="29">
          <cell r="C29">
            <v>3300</v>
          </cell>
        </row>
        <row r="30">
          <cell r="C30">
            <v>1350</v>
          </cell>
        </row>
        <row r="31">
          <cell r="C31">
            <v>2452</v>
          </cell>
        </row>
      </sheetData>
      <sheetData sheetId="8"/>
      <sheetData sheetId="9">
        <row r="7">
          <cell r="C7">
            <v>229</v>
          </cell>
        </row>
        <row r="8">
          <cell r="C8">
            <v>223</v>
          </cell>
        </row>
        <row r="9">
          <cell r="C9">
            <v>520</v>
          </cell>
        </row>
        <row r="10">
          <cell r="C10">
            <v>132</v>
          </cell>
        </row>
        <row r="11">
          <cell r="C11">
            <v>205</v>
          </cell>
        </row>
        <row r="12">
          <cell r="C12">
            <v>186</v>
          </cell>
        </row>
        <row r="13">
          <cell r="C13">
            <v>204</v>
          </cell>
        </row>
        <row r="14">
          <cell r="C14">
            <v>205</v>
          </cell>
        </row>
        <row r="15">
          <cell r="C15">
            <v>828</v>
          </cell>
        </row>
        <row r="16">
          <cell r="C16">
            <v>105</v>
          </cell>
        </row>
        <row r="17">
          <cell r="C17">
            <v>19</v>
          </cell>
        </row>
        <row r="18">
          <cell r="C18">
            <v>325</v>
          </cell>
        </row>
        <row r="19">
          <cell r="C19">
            <v>158</v>
          </cell>
        </row>
        <row r="20">
          <cell r="C20">
            <v>454</v>
          </cell>
        </row>
        <row r="21">
          <cell r="C21">
            <v>244</v>
          </cell>
        </row>
        <row r="22">
          <cell r="C22">
            <v>190</v>
          </cell>
        </row>
        <row r="23">
          <cell r="C23">
            <v>178</v>
          </cell>
        </row>
        <row r="24">
          <cell r="C24">
            <v>168</v>
          </cell>
        </row>
        <row r="25">
          <cell r="C25">
            <v>471</v>
          </cell>
        </row>
        <row r="26">
          <cell r="C26">
            <v>59</v>
          </cell>
        </row>
        <row r="27">
          <cell r="C27">
            <v>251</v>
          </cell>
        </row>
        <row r="28">
          <cell r="C28">
            <v>179</v>
          </cell>
        </row>
        <row r="29">
          <cell r="C29">
            <v>213</v>
          </cell>
        </row>
        <row r="30">
          <cell r="C30">
            <v>171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K31" sqref="AK31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200" t="s">
        <v>27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</row>
    <row r="2" spans="1:35" s="36" customFormat="1" ht="19.5" customHeight="1">
      <c r="A2" s="201" t="s">
        <v>82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</row>
    <row r="3" spans="1:35" s="36" customFormat="1" ht="26.25" customHeight="1">
      <c r="A3" s="202" t="s">
        <v>84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</row>
    <row r="4" spans="1:35" s="39" customFormat="1" ht="80.25" customHeight="1">
      <c r="A4" s="168" t="s">
        <v>25</v>
      </c>
      <c r="B4" s="171" t="s">
        <v>44</v>
      </c>
      <c r="C4" s="174" t="s">
        <v>56</v>
      </c>
      <c r="D4" s="175"/>
      <c r="E4" s="176"/>
      <c r="F4" s="37"/>
      <c r="G4" s="180" t="s">
        <v>74</v>
      </c>
      <c r="H4" s="181"/>
      <c r="I4" s="182"/>
      <c r="J4" s="38"/>
      <c r="K4" s="183" t="s">
        <v>75</v>
      </c>
      <c r="L4" s="184"/>
      <c r="M4" s="184"/>
      <c r="N4" s="185"/>
      <c r="O4" s="113"/>
      <c r="P4" s="183" t="s">
        <v>76</v>
      </c>
      <c r="Q4" s="181"/>
      <c r="R4" s="181"/>
      <c r="S4" s="182"/>
      <c r="T4" s="113"/>
      <c r="U4" s="183" t="s">
        <v>77</v>
      </c>
      <c r="V4" s="181"/>
      <c r="W4" s="181"/>
      <c r="X4" s="182"/>
      <c r="Y4" s="113"/>
      <c r="Z4" s="186" t="s">
        <v>78</v>
      </c>
      <c r="AA4" s="187"/>
      <c r="AB4" s="188"/>
      <c r="AC4" s="114"/>
      <c r="AD4" s="183" t="s">
        <v>79</v>
      </c>
      <c r="AE4" s="184"/>
      <c r="AF4" s="185"/>
      <c r="AG4" s="113"/>
      <c r="AH4" s="183" t="s">
        <v>80</v>
      </c>
      <c r="AI4" s="182"/>
    </row>
    <row r="5" spans="1:35" s="39" customFormat="1" ht="45.75" customHeight="1">
      <c r="A5" s="169"/>
      <c r="B5" s="172"/>
      <c r="C5" s="177"/>
      <c r="D5" s="178"/>
      <c r="E5" s="179"/>
      <c r="F5" s="40"/>
      <c r="G5" s="189" t="s">
        <v>68</v>
      </c>
      <c r="H5" s="189"/>
      <c r="I5" s="189"/>
      <c r="J5" s="115"/>
      <c r="K5" s="163" t="s">
        <v>69</v>
      </c>
      <c r="L5" s="163"/>
      <c r="M5" s="163"/>
      <c r="N5" s="163"/>
      <c r="O5" s="111"/>
      <c r="P5" s="163" t="s">
        <v>70</v>
      </c>
      <c r="Q5" s="163"/>
      <c r="R5" s="163"/>
      <c r="S5" s="163"/>
      <c r="T5" s="111"/>
      <c r="U5" s="163" t="s">
        <v>39</v>
      </c>
      <c r="V5" s="189" t="s">
        <v>42</v>
      </c>
      <c r="W5" s="189" t="s">
        <v>43</v>
      </c>
      <c r="X5" s="163" t="s">
        <v>50</v>
      </c>
      <c r="Y5" s="111"/>
      <c r="Z5" s="163" t="s">
        <v>51</v>
      </c>
      <c r="AA5" s="163"/>
      <c r="AB5" s="163"/>
      <c r="AC5" s="112"/>
      <c r="AD5" s="180" t="s">
        <v>52</v>
      </c>
      <c r="AE5" s="181"/>
      <c r="AF5" s="182"/>
      <c r="AG5" s="111"/>
      <c r="AH5" s="163" t="s">
        <v>52</v>
      </c>
      <c r="AI5" s="163"/>
    </row>
    <row r="6" spans="1:35" s="39" customFormat="1" ht="21" customHeight="1">
      <c r="A6" s="169"/>
      <c r="B6" s="172"/>
      <c r="C6" s="190">
        <v>2022</v>
      </c>
      <c r="D6" s="190">
        <v>2023</v>
      </c>
      <c r="E6" s="194" t="s">
        <v>28</v>
      </c>
      <c r="F6" s="40"/>
      <c r="G6" s="166">
        <v>2022</v>
      </c>
      <c r="H6" s="166">
        <v>2023</v>
      </c>
      <c r="I6" s="194" t="s">
        <v>28</v>
      </c>
      <c r="J6" s="115"/>
      <c r="K6" s="196">
        <v>2022</v>
      </c>
      <c r="L6" s="180">
        <v>2023</v>
      </c>
      <c r="M6" s="181"/>
      <c r="N6" s="182"/>
      <c r="O6" s="111"/>
      <c r="P6" s="196">
        <v>2022</v>
      </c>
      <c r="Q6" s="180">
        <v>2023</v>
      </c>
      <c r="R6" s="181"/>
      <c r="S6" s="182"/>
      <c r="T6" s="111"/>
      <c r="U6" s="163"/>
      <c r="V6" s="189"/>
      <c r="W6" s="189"/>
      <c r="X6" s="163"/>
      <c r="Y6" s="111"/>
      <c r="Z6" s="166">
        <v>2022</v>
      </c>
      <c r="AA6" s="166">
        <v>2023</v>
      </c>
      <c r="AB6" s="194" t="s">
        <v>28</v>
      </c>
      <c r="AC6" s="116"/>
      <c r="AD6" s="198">
        <v>2022</v>
      </c>
      <c r="AE6" s="166">
        <v>2023</v>
      </c>
      <c r="AF6" s="164" t="s">
        <v>28</v>
      </c>
      <c r="AG6" s="111"/>
      <c r="AH6" s="166">
        <v>2022</v>
      </c>
      <c r="AI6" s="166">
        <v>2023</v>
      </c>
    </row>
    <row r="7" spans="1:35" s="39" customFormat="1" ht="43.5" customHeight="1">
      <c r="A7" s="169"/>
      <c r="B7" s="172"/>
      <c r="C7" s="191"/>
      <c r="D7" s="191"/>
      <c r="E7" s="195"/>
      <c r="F7" s="41"/>
      <c r="G7" s="167"/>
      <c r="H7" s="167"/>
      <c r="I7" s="195"/>
      <c r="J7" s="41"/>
      <c r="K7" s="197"/>
      <c r="L7" s="111" t="s">
        <v>45</v>
      </c>
      <c r="M7" s="111" t="s">
        <v>48</v>
      </c>
      <c r="N7" s="111" t="s">
        <v>28</v>
      </c>
      <c r="O7" s="41"/>
      <c r="P7" s="197"/>
      <c r="Q7" s="111" t="s">
        <v>45</v>
      </c>
      <c r="R7" s="111" t="s">
        <v>49</v>
      </c>
      <c r="S7" s="111" t="s">
        <v>28</v>
      </c>
      <c r="T7" s="41"/>
      <c r="U7" s="163"/>
      <c r="V7" s="189"/>
      <c r="W7" s="189"/>
      <c r="X7" s="163"/>
      <c r="Y7" s="111"/>
      <c r="Z7" s="167"/>
      <c r="AA7" s="167"/>
      <c r="AB7" s="195"/>
      <c r="AC7" s="117"/>
      <c r="AD7" s="199"/>
      <c r="AE7" s="167"/>
      <c r="AF7" s="165"/>
      <c r="AG7" s="41"/>
      <c r="AH7" s="167"/>
      <c r="AI7" s="167"/>
    </row>
    <row r="8" spans="1:35" s="39" customFormat="1" ht="15" customHeight="1">
      <c r="A8" s="170"/>
      <c r="B8" s="173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2789</v>
      </c>
      <c r="D10" s="106">
        <v>3017</v>
      </c>
      <c r="E10" s="106">
        <v>36</v>
      </c>
      <c r="F10" s="54"/>
      <c r="G10" s="54">
        <v>131</v>
      </c>
      <c r="H10" s="106">
        <v>142</v>
      </c>
      <c r="I10" s="54">
        <v>0</v>
      </c>
      <c r="J10" s="54"/>
      <c r="K10" s="54">
        <v>180</v>
      </c>
      <c r="L10" s="106">
        <v>162</v>
      </c>
      <c r="M10" s="106">
        <v>54</v>
      </c>
      <c r="N10" s="106">
        <v>3</v>
      </c>
      <c r="O10" s="54"/>
      <c r="P10" s="54">
        <v>21</v>
      </c>
      <c r="Q10" s="106">
        <v>23</v>
      </c>
      <c r="R10" s="106">
        <v>0</v>
      </c>
      <c r="S10" s="106">
        <v>0</v>
      </c>
      <c r="T10" s="54"/>
      <c r="U10" s="54">
        <v>42</v>
      </c>
      <c r="V10" s="54">
        <v>31</v>
      </c>
      <c r="W10" s="54">
        <v>29</v>
      </c>
      <c r="X10" s="54">
        <v>1</v>
      </c>
      <c r="Y10" s="54"/>
      <c r="Z10" s="54">
        <v>1973</v>
      </c>
      <c r="AA10" s="54">
        <v>2206</v>
      </c>
      <c r="AB10" s="54">
        <v>33</v>
      </c>
      <c r="AC10" s="54"/>
      <c r="AD10" s="54">
        <v>157</v>
      </c>
      <c r="AE10" s="54">
        <v>206</v>
      </c>
      <c r="AF10" s="54">
        <v>0</v>
      </c>
      <c r="AG10" s="54"/>
      <c r="AH10" s="54">
        <v>327</v>
      </c>
      <c r="AI10" s="106">
        <v>278</v>
      </c>
    </row>
    <row r="11" spans="1:35" s="39" customFormat="1" ht="24.95" customHeight="1">
      <c r="A11" s="52">
        <v>2</v>
      </c>
      <c r="B11" s="53" t="s">
        <v>2</v>
      </c>
      <c r="C11" s="54">
        <v>1581</v>
      </c>
      <c r="D11" s="106">
        <v>1695</v>
      </c>
      <c r="E11" s="106">
        <v>10</v>
      </c>
      <c r="F11" s="54"/>
      <c r="G11" s="54">
        <v>124</v>
      </c>
      <c r="H11" s="106">
        <v>123</v>
      </c>
      <c r="I11" s="54">
        <v>0</v>
      </c>
      <c r="J11" s="54"/>
      <c r="K11" s="54">
        <v>143</v>
      </c>
      <c r="L11" s="106">
        <v>144</v>
      </c>
      <c r="M11" s="106">
        <v>44</v>
      </c>
      <c r="N11" s="106">
        <v>0</v>
      </c>
      <c r="O11" s="54"/>
      <c r="P11" s="54">
        <v>11</v>
      </c>
      <c r="Q11" s="106">
        <v>19</v>
      </c>
      <c r="R11" s="106">
        <v>0</v>
      </c>
      <c r="S11" s="106">
        <v>0</v>
      </c>
      <c r="T11" s="54"/>
      <c r="U11" s="54">
        <v>29</v>
      </c>
      <c r="V11" s="54">
        <v>22</v>
      </c>
      <c r="W11" s="54">
        <v>21</v>
      </c>
      <c r="X11" s="54">
        <v>1</v>
      </c>
      <c r="Y11" s="54"/>
      <c r="Z11" s="54">
        <v>1160</v>
      </c>
      <c r="AA11" s="54">
        <v>1275</v>
      </c>
      <c r="AB11" s="54">
        <v>10</v>
      </c>
      <c r="AC11" s="54"/>
      <c r="AD11" s="54">
        <v>64</v>
      </c>
      <c r="AE11" s="54">
        <v>69</v>
      </c>
      <c r="AF11" s="54">
        <v>0</v>
      </c>
      <c r="AG11" s="54"/>
      <c r="AH11" s="54">
        <v>79</v>
      </c>
      <c r="AI11" s="106">
        <v>65</v>
      </c>
    </row>
    <row r="12" spans="1:35" s="39" customFormat="1" ht="24.95" customHeight="1">
      <c r="A12" s="52">
        <v>3</v>
      </c>
      <c r="B12" s="53" t="s">
        <v>3</v>
      </c>
      <c r="C12" s="54">
        <v>6760</v>
      </c>
      <c r="D12" s="106">
        <v>7765</v>
      </c>
      <c r="E12" s="106">
        <v>38</v>
      </c>
      <c r="F12" s="54"/>
      <c r="G12" s="54">
        <v>252</v>
      </c>
      <c r="H12" s="106">
        <v>342</v>
      </c>
      <c r="I12" s="54">
        <v>0</v>
      </c>
      <c r="J12" s="54"/>
      <c r="K12" s="54">
        <v>548</v>
      </c>
      <c r="L12" s="106">
        <v>549</v>
      </c>
      <c r="M12" s="106">
        <v>147</v>
      </c>
      <c r="N12" s="106">
        <v>0</v>
      </c>
      <c r="O12" s="54"/>
      <c r="P12" s="54">
        <v>22</v>
      </c>
      <c r="Q12" s="106">
        <v>21</v>
      </c>
      <c r="R12" s="106">
        <v>0</v>
      </c>
      <c r="S12" s="106">
        <v>0</v>
      </c>
      <c r="T12" s="54"/>
      <c r="U12" s="54">
        <v>111</v>
      </c>
      <c r="V12" s="54">
        <v>75</v>
      </c>
      <c r="W12" s="54">
        <v>49</v>
      </c>
      <c r="X12" s="54">
        <v>11</v>
      </c>
      <c r="Y12" s="54"/>
      <c r="Z12" s="54">
        <v>5502</v>
      </c>
      <c r="AA12" s="54">
        <v>6287</v>
      </c>
      <c r="AB12" s="54">
        <v>38</v>
      </c>
      <c r="AC12" s="54"/>
      <c r="AD12" s="54">
        <v>274</v>
      </c>
      <c r="AE12" s="54">
        <v>399</v>
      </c>
      <c r="AF12" s="54">
        <v>0</v>
      </c>
      <c r="AG12" s="54"/>
      <c r="AH12" s="54">
        <v>162</v>
      </c>
      <c r="AI12" s="106">
        <v>167</v>
      </c>
    </row>
    <row r="13" spans="1:35" s="39" customFormat="1" ht="24.95" customHeight="1">
      <c r="A13" s="52">
        <v>4</v>
      </c>
      <c r="B13" s="53" t="s">
        <v>21</v>
      </c>
      <c r="C13" s="54">
        <v>3048</v>
      </c>
      <c r="D13" s="106">
        <v>2395</v>
      </c>
      <c r="E13" s="106">
        <v>11</v>
      </c>
      <c r="F13" s="54"/>
      <c r="G13" s="54">
        <v>72</v>
      </c>
      <c r="H13" s="106">
        <v>82</v>
      </c>
      <c r="I13" s="54">
        <v>0</v>
      </c>
      <c r="J13" s="54"/>
      <c r="K13" s="54">
        <v>358</v>
      </c>
      <c r="L13" s="106">
        <v>294</v>
      </c>
      <c r="M13" s="106">
        <v>21</v>
      </c>
      <c r="N13" s="106">
        <v>0</v>
      </c>
      <c r="O13" s="54"/>
      <c r="P13" s="54">
        <v>45</v>
      </c>
      <c r="Q13" s="106">
        <v>37</v>
      </c>
      <c r="R13" s="106">
        <v>0</v>
      </c>
      <c r="S13" s="106">
        <v>0</v>
      </c>
      <c r="T13" s="54"/>
      <c r="U13" s="54">
        <v>17</v>
      </c>
      <c r="V13" s="54">
        <v>10</v>
      </c>
      <c r="W13" s="54">
        <v>7</v>
      </c>
      <c r="X13" s="54">
        <v>2</v>
      </c>
      <c r="Y13" s="54"/>
      <c r="Z13" s="54">
        <v>2250</v>
      </c>
      <c r="AA13" s="54">
        <v>1702</v>
      </c>
      <c r="AB13" s="54">
        <v>11</v>
      </c>
      <c r="AC13" s="54"/>
      <c r="AD13" s="54">
        <v>281</v>
      </c>
      <c r="AE13" s="54">
        <v>249</v>
      </c>
      <c r="AF13" s="54">
        <v>0</v>
      </c>
      <c r="AG13" s="54"/>
      <c r="AH13" s="54">
        <v>42</v>
      </c>
      <c r="AI13" s="106">
        <v>31</v>
      </c>
    </row>
    <row r="14" spans="1:35" s="39" customFormat="1" ht="24.95" customHeight="1">
      <c r="A14" s="52">
        <v>5</v>
      </c>
      <c r="B14" s="53" t="s">
        <v>4</v>
      </c>
      <c r="C14" s="54">
        <v>2325</v>
      </c>
      <c r="D14" s="106">
        <v>2663</v>
      </c>
      <c r="E14" s="106">
        <v>19</v>
      </c>
      <c r="F14" s="54"/>
      <c r="G14" s="54">
        <v>122</v>
      </c>
      <c r="H14" s="106">
        <v>137</v>
      </c>
      <c r="I14" s="54">
        <v>0</v>
      </c>
      <c r="J14" s="54"/>
      <c r="K14" s="54">
        <v>192</v>
      </c>
      <c r="L14" s="106">
        <v>207</v>
      </c>
      <c r="M14" s="106">
        <v>42</v>
      </c>
      <c r="N14" s="106">
        <v>6</v>
      </c>
      <c r="O14" s="54"/>
      <c r="P14" s="54">
        <v>9</v>
      </c>
      <c r="Q14" s="106">
        <v>11</v>
      </c>
      <c r="R14" s="106">
        <v>2</v>
      </c>
      <c r="S14" s="106">
        <v>0</v>
      </c>
      <c r="T14" s="54"/>
      <c r="U14" s="54">
        <v>40</v>
      </c>
      <c r="V14" s="54">
        <v>28</v>
      </c>
      <c r="W14" s="54">
        <v>22</v>
      </c>
      <c r="X14" s="54">
        <v>1</v>
      </c>
      <c r="Y14" s="54"/>
      <c r="Z14" s="54">
        <v>1759</v>
      </c>
      <c r="AA14" s="54">
        <v>2025</v>
      </c>
      <c r="AB14" s="54">
        <v>13</v>
      </c>
      <c r="AC14" s="54"/>
      <c r="AD14" s="54">
        <v>155</v>
      </c>
      <c r="AE14" s="54">
        <v>229</v>
      </c>
      <c r="AF14" s="54">
        <v>0</v>
      </c>
      <c r="AG14" s="54"/>
      <c r="AH14" s="54">
        <v>88</v>
      </c>
      <c r="AI14" s="106">
        <v>54</v>
      </c>
    </row>
    <row r="15" spans="1:35" s="39" customFormat="1" ht="24.95" customHeight="1">
      <c r="A15" s="52">
        <v>6</v>
      </c>
      <c r="B15" s="53" t="s">
        <v>5</v>
      </c>
      <c r="C15" s="54">
        <v>2246</v>
      </c>
      <c r="D15" s="106">
        <v>2509</v>
      </c>
      <c r="E15" s="106">
        <v>51</v>
      </c>
      <c r="F15" s="54"/>
      <c r="G15" s="54">
        <v>111</v>
      </c>
      <c r="H15" s="106">
        <v>114</v>
      </c>
      <c r="I15" s="54">
        <v>0</v>
      </c>
      <c r="J15" s="54"/>
      <c r="K15" s="54">
        <v>196</v>
      </c>
      <c r="L15" s="106">
        <v>226</v>
      </c>
      <c r="M15" s="106">
        <v>34</v>
      </c>
      <c r="N15" s="106">
        <v>0</v>
      </c>
      <c r="O15" s="54"/>
      <c r="P15" s="54">
        <v>8</v>
      </c>
      <c r="Q15" s="106">
        <v>13</v>
      </c>
      <c r="R15" s="106">
        <v>0</v>
      </c>
      <c r="S15" s="106">
        <v>0</v>
      </c>
      <c r="T15" s="54"/>
      <c r="U15" s="54">
        <v>12</v>
      </c>
      <c r="V15" s="54">
        <v>8</v>
      </c>
      <c r="W15" s="54">
        <v>5</v>
      </c>
      <c r="X15" s="54">
        <v>1</v>
      </c>
      <c r="Y15" s="54"/>
      <c r="Z15" s="54">
        <v>1754</v>
      </c>
      <c r="AA15" s="54">
        <v>1975</v>
      </c>
      <c r="AB15" s="54">
        <v>51</v>
      </c>
      <c r="AC15" s="54"/>
      <c r="AD15" s="54">
        <v>130</v>
      </c>
      <c r="AE15" s="54">
        <v>152</v>
      </c>
      <c r="AF15" s="54">
        <v>0</v>
      </c>
      <c r="AG15" s="54"/>
      <c r="AH15" s="54">
        <v>47</v>
      </c>
      <c r="AI15" s="106">
        <v>29</v>
      </c>
    </row>
    <row r="16" spans="1:35" s="39" customFormat="1" ht="24.95" customHeight="1">
      <c r="A16" s="52">
        <v>7</v>
      </c>
      <c r="B16" s="53" t="s">
        <v>6</v>
      </c>
      <c r="C16" s="54">
        <v>3526</v>
      </c>
      <c r="D16" s="106">
        <v>2660</v>
      </c>
      <c r="E16" s="106">
        <v>2</v>
      </c>
      <c r="F16" s="54"/>
      <c r="G16" s="54">
        <v>147</v>
      </c>
      <c r="H16" s="106">
        <v>123</v>
      </c>
      <c r="I16" s="54">
        <v>0</v>
      </c>
      <c r="J16" s="54"/>
      <c r="K16" s="54">
        <v>270</v>
      </c>
      <c r="L16" s="106">
        <v>217</v>
      </c>
      <c r="M16" s="106">
        <v>59</v>
      </c>
      <c r="N16" s="106">
        <v>0</v>
      </c>
      <c r="O16" s="54"/>
      <c r="P16" s="54">
        <v>18</v>
      </c>
      <c r="Q16" s="106">
        <v>14</v>
      </c>
      <c r="R16" s="106">
        <v>0</v>
      </c>
      <c r="S16" s="106">
        <v>0</v>
      </c>
      <c r="T16" s="54"/>
      <c r="U16" s="54">
        <v>28</v>
      </c>
      <c r="V16" s="54">
        <v>18</v>
      </c>
      <c r="W16" s="54">
        <v>10</v>
      </c>
      <c r="X16" s="54">
        <v>3</v>
      </c>
      <c r="Y16" s="54"/>
      <c r="Z16" s="54">
        <v>2776</v>
      </c>
      <c r="AA16" s="54">
        <v>1980</v>
      </c>
      <c r="AB16" s="54">
        <v>2</v>
      </c>
      <c r="AC16" s="54"/>
      <c r="AD16" s="54">
        <v>154</v>
      </c>
      <c r="AE16" s="54">
        <v>178</v>
      </c>
      <c r="AF16" s="54">
        <v>0</v>
      </c>
      <c r="AG16" s="54"/>
      <c r="AH16" s="54">
        <v>161</v>
      </c>
      <c r="AI16" s="106">
        <v>148</v>
      </c>
    </row>
    <row r="17" spans="1:35" s="39" customFormat="1" ht="24.95" customHeight="1">
      <c r="A17" s="52">
        <v>8</v>
      </c>
      <c r="B17" s="53" t="s">
        <v>22</v>
      </c>
      <c r="C17" s="54">
        <v>1163</v>
      </c>
      <c r="D17" s="106">
        <v>1365</v>
      </c>
      <c r="E17" s="106">
        <v>8</v>
      </c>
      <c r="F17" s="54"/>
      <c r="G17" s="54">
        <v>110</v>
      </c>
      <c r="H17" s="106">
        <v>127</v>
      </c>
      <c r="I17" s="54">
        <v>0</v>
      </c>
      <c r="J17" s="54"/>
      <c r="K17" s="54">
        <v>132</v>
      </c>
      <c r="L17" s="106">
        <v>142</v>
      </c>
      <c r="M17" s="106">
        <v>11</v>
      </c>
      <c r="N17" s="106">
        <v>1</v>
      </c>
      <c r="O17" s="54"/>
      <c r="P17" s="54">
        <v>28</v>
      </c>
      <c r="Q17" s="106">
        <v>23</v>
      </c>
      <c r="R17" s="106">
        <v>0</v>
      </c>
      <c r="S17" s="106">
        <v>0</v>
      </c>
      <c r="T17" s="54"/>
      <c r="U17" s="54">
        <v>15</v>
      </c>
      <c r="V17" s="54">
        <v>11</v>
      </c>
      <c r="W17" s="54">
        <v>8</v>
      </c>
      <c r="X17" s="54">
        <v>1</v>
      </c>
      <c r="Y17" s="54"/>
      <c r="Z17" s="54">
        <v>690</v>
      </c>
      <c r="AA17" s="54">
        <v>834</v>
      </c>
      <c r="AB17" s="54">
        <v>7</v>
      </c>
      <c r="AC17" s="54"/>
      <c r="AD17" s="54">
        <v>162</v>
      </c>
      <c r="AE17" s="54">
        <v>210</v>
      </c>
      <c r="AF17" s="54">
        <v>0</v>
      </c>
      <c r="AG17" s="54"/>
      <c r="AH17" s="54">
        <v>41</v>
      </c>
      <c r="AI17" s="106">
        <v>29</v>
      </c>
    </row>
    <row r="18" spans="1:35" s="39" customFormat="1" ht="24.95" customHeight="1">
      <c r="A18" s="52">
        <v>9</v>
      </c>
      <c r="B18" s="53" t="s">
        <v>66</v>
      </c>
      <c r="C18" s="54">
        <v>9742</v>
      </c>
      <c r="D18" s="106">
        <v>11500</v>
      </c>
      <c r="E18" s="106">
        <v>33</v>
      </c>
      <c r="F18" s="54"/>
      <c r="G18" s="54">
        <v>438</v>
      </c>
      <c r="H18" s="106">
        <v>506</v>
      </c>
      <c r="I18" s="54">
        <v>0</v>
      </c>
      <c r="J18" s="54"/>
      <c r="K18" s="54">
        <v>1274</v>
      </c>
      <c r="L18" s="106">
        <v>1184</v>
      </c>
      <c r="M18" s="106">
        <v>305</v>
      </c>
      <c r="N18" s="106">
        <v>2</v>
      </c>
      <c r="O18" s="54"/>
      <c r="P18" s="54">
        <v>53</v>
      </c>
      <c r="Q18" s="106">
        <v>53</v>
      </c>
      <c r="R18" s="106">
        <v>4</v>
      </c>
      <c r="S18" s="106">
        <v>0</v>
      </c>
      <c r="T18" s="54"/>
      <c r="U18" s="54">
        <v>150</v>
      </c>
      <c r="V18" s="54">
        <v>75</v>
      </c>
      <c r="W18" s="54">
        <v>60</v>
      </c>
      <c r="X18" s="54">
        <v>8</v>
      </c>
      <c r="Y18" s="54"/>
      <c r="Z18" s="54">
        <v>6449</v>
      </c>
      <c r="AA18" s="54">
        <v>7974</v>
      </c>
      <c r="AB18" s="54">
        <v>31</v>
      </c>
      <c r="AC18" s="54"/>
      <c r="AD18" s="54">
        <v>1294</v>
      </c>
      <c r="AE18" s="54">
        <v>1560</v>
      </c>
      <c r="AF18" s="54">
        <v>0</v>
      </c>
      <c r="AG18" s="54"/>
      <c r="AH18" s="54">
        <v>234</v>
      </c>
      <c r="AI18" s="106">
        <v>223</v>
      </c>
    </row>
    <row r="19" spans="1:35" s="39" customFormat="1" ht="24.95" customHeight="1">
      <c r="A19" s="52">
        <v>10</v>
      </c>
      <c r="B19" s="53" t="s">
        <v>7</v>
      </c>
      <c r="C19" s="54">
        <v>1977</v>
      </c>
      <c r="D19" s="106">
        <v>2132</v>
      </c>
      <c r="E19" s="106">
        <v>26</v>
      </c>
      <c r="F19" s="54"/>
      <c r="G19" s="54">
        <v>53</v>
      </c>
      <c r="H19" s="106">
        <v>65</v>
      </c>
      <c r="I19" s="54">
        <v>0</v>
      </c>
      <c r="J19" s="54"/>
      <c r="K19" s="54">
        <v>141</v>
      </c>
      <c r="L19" s="106">
        <v>112</v>
      </c>
      <c r="M19" s="106">
        <v>46</v>
      </c>
      <c r="N19" s="106">
        <v>0</v>
      </c>
      <c r="O19" s="54"/>
      <c r="P19" s="54">
        <v>3</v>
      </c>
      <c r="Q19" s="106">
        <v>3</v>
      </c>
      <c r="R19" s="106">
        <v>0</v>
      </c>
      <c r="S19" s="106">
        <v>0</v>
      </c>
      <c r="T19" s="54"/>
      <c r="U19" s="54">
        <v>9</v>
      </c>
      <c r="V19" s="54">
        <v>7</v>
      </c>
      <c r="W19" s="54">
        <v>3</v>
      </c>
      <c r="X19" s="54">
        <v>0</v>
      </c>
      <c r="Y19" s="54"/>
      <c r="Z19" s="54">
        <v>1601</v>
      </c>
      <c r="AA19" s="54">
        <v>1759</v>
      </c>
      <c r="AB19" s="54">
        <v>25</v>
      </c>
      <c r="AC19" s="54"/>
      <c r="AD19" s="54">
        <v>63</v>
      </c>
      <c r="AE19" s="54">
        <v>106</v>
      </c>
      <c r="AF19" s="54">
        <v>1</v>
      </c>
      <c r="AG19" s="54"/>
      <c r="AH19" s="54">
        <v>116</v>
      </c>
      <c r="AI19" s="106">
        <v>87</v>
      </c>
    </row>
    <row r="20" spans="1:35" s="39" customFormat="1" ht="24.95" customHeight="1">
      <c r="A20" s="52">
        <v>11</v>
      </c>
      <c r="B20" s="53" t="s">
        <v>23</v>
      </c>
      <c r="C20" s="54">
        <v>1336</v>
      </c>
      <c r="D20" s="106">
        <v>611</v>
      </c>
      <c r="E20" s="106">
        <v>0</v>
      </c>
      <c r="F20" s="54"/>
      <c r="G20" s="54">
        <v>19</v>
      </c>
      <c r="H20" s="106">
        <v>5</v>
      </c>
      <c r="I20" s="54">
        <v>0</v>
      </c>
      <c r="J20" s="54"/>
      <c r="K20" s="54">
        <v>112</v>
      </c>
      <c r="L20" s="106">
        <v>78</v>
      </c>
      <c r="M20" s="106">
        <v>28</v>
      </c>
      <c r="N20" s="106">
        <v>0</v>
      </c>
      <c r="O20" s="54"/>
      <c r="P20" s="54">
        <v>5</v>
      </c>
      <c r="Q20" s="106">
        <v>4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1</v>
      </c>
      <c r="X20" s="54">
        <v>2</v>
      </c>
      <c r="Y20" s="54"/>
      <c r="Z20" s="54">
        <v>1126</v>
      </c>
      <c r="AA20" s="54">
        <v>470</v>
      </c>
      <c r="AB20" s="54">
        <v>0</v>
      </c>
      <c r="AC20" s="54"/>
      <c r="AD20" s="54">
        <v>62</v>
      </c>
      <c r="AE20" s="54">
        <v>45</v>
      </c>
      <c r="AF20" s="54">
        <v>0</v>
      </c>
      <c r="AG20" s="54"/>
      <c r="AH20" s="54">
        <v>12</v>
      </c>
      <c r="AI20" s="106">
        <v>9</v>
      </c>
    </row>
    <row r="21" spans="1:35" s="39" customFormat="1" ht="24.95" customHeight="1">
      <c r="A21" s="52">
        <v>12</v>
      </c>
      <c r="B21" s="53" t="s">
        <v>8</v>
      </c>
      <c r="C21" s="54">
        <v>3069</v>
      </c>
      <c r="D21" s="106">
        <v>3464</v>
      </c>
      <c r="E21" s="106">
        <v>14</v>
      </c>
      <c r="F21" s="54"/>
      <c r="G21" s="54">
        <v>206</v>
      </c>
      <c r="H21" s="106">
        <v>188</v>
      </c>
      <c r="I21" s="54">
        <v>0</v>
      </c>
      <c r="J21" s="54"/>
      <c r="K21" s="54">
        <v>349</v>
      </c>
      <c r="L21" s="106">
        <v>373</v>
      </c>
      <c r="M21" s="106">
        <v>103</v>
      </c>
      <c r="N21" s="106">
        <v>0</v>
      </c>
      <c r="O21" s="54"/>
      <c r="P21" s="54">
        <v>22</v>
      </c>
      <c r="Q21" s="106">
        <v>25</v>
      </c>
      <c r="R21" s="106">
        <v>0</v>
      </c>
      <c r="S21" s="106">
        <v>0</v>
      </c>
      <c r="T21" s="54"/>
      <c r="U21" s="54">
        <v>31</v>
      </c>
      <c r="V21" s="54">
        <v>17</v>
      </c>
      <c r="W21" s="54">
        <v>15</v>
      </c>
      <c r="X21" s="54">
        <v>3</v>
      </c>
      <c r="Y21" s="54"/>
      <c r="Z21" s="54">
        <v>1974</v>
      </c>
      <c r="AA21" s="54">
        <v>2308</v>
      </c>
      <c r="AB21" s="54">
        <v>14</v>
      </c>
      <c r="AC21" s="54"/>
      <c r="AD21" s="54">
        <v>348</v>
      </c>
      <c r="AE21" s="54">
        <v>394</v>
      </c>
      <c r="AF21" s="54">
        <v>0</v>
      </c>
      <c r="AG21" s="54"/>
      <c r="AH21" s="54">
        <v>170</v>
      </c>
      <c r="AI21" s="106">
        <v>176</v>
      </c>
    </row>
    <row r="22" spans="1:35" s="39" customFormat="1" ht="24.95" customHeight="1">
      <c r="A22" s="52">
        <v>13</v>
      </c>
      <c r="B22" s="53" t="s">
        <v>9</v>
      </c>
      <c r="C22" s="54">
        <v>1943</v>
      </c>
      <c r="D22" s="106">
        <v>2119</v>
      </c>
      <c r="E22" s="106">
        <v>26</v>
      </c>
      <c r="F22" s="54"/>
      <c r="G22" s="54">
        <v>72</v>
      </c>
      <c r="H22" s="106">
        <v>115</v>
      </c>
      <c r="I22" s="54">
        <v>0</v>
      </c>
      <c r="J22" s="54"/>
      <c r="K22" s="54">
        <v>172</v>
      </c>
      <c r="L22" s="106">
        <v>130</v>
      </c>
      <c r="M22" s="106">
        <v>31</v>
      </c>
      <c r="N22" s="106">
        <v>0</v>
      </c>
      <c r="O22" s="54"/>
      <c r="P22" s="54">
        <v>11</v>
      </c>
      <c r="Q22" s="106">
        <v>17</v>
      </c>
      <c r="R22" s="106">
        <v>0</v>
      </c>
      <c r="S22" s="106">
        <v>0</v>
      </c>
      <c r="T22" s="54"/>
      <c r="U22" s="54">
        <v>11</v>
      </c>
      <c r="V22" s="54">
        <v>8</v>
      </c>
      <c r="W22" s="54">
        <v>5</v>
      </c>
      <c r="X22" s="54">
        <v>1</v>
      </c>
      <c r="Y22" s="54"/>
      <c r="Z22" s="54">
        <v>1487</v>
      </c>
      <c r="AA22" s="54">
        <v>1703</v>
      </c>
      <c r="AB22" s="54">
        <v>26</v>
      </c>
      <c r="AC22" s="54"/>
      <c r="AD22" s="54">
        <v>165</v>
      </c>
      <c r="AE22" s="54">
        <v>128</v>
      </c>
      <c r="AF22" s="54">
        <v>0</v>
      </c>
      <c r="AG22" s="54"/>
      <c r="AH22" s="54">
        <v>36</v>
      </c>
      <c r="AI22" s="106">
        <v>26</v>
      </c>
    </row>
    <row r="23" spans="1:35" s="39" customFormat="1" ht="24.95" customHeight="1">
      <c r="A23" s="52">
        <v>14</v>
      </c>
      <c r="B23" s="53" t="s">
        <v>24</v>
      </c>
      <c r="C23" s="54">
        <v>4788</v>
      </c>
      <c r="D23" s="106">
        <v>5472</v>
      </c>
      <c r="E23" s="106">
        <v>68</v>
      </c>
      <c r="F23" s="54"/>
      <c r="G23" s="54">
        <v>220</v>
      </c>
      <c r="H23" s="106">
        <v>280</v>
      </c>
      <c r="I23" s="54">
        <v>0</v>
      </c>
      <c r="J23" s="54"/>
      <c r="K23" s="54">
        <v>452</v>
      </c>
      <c r="L23" s="106">
        <v>393</v>
      </c>
      <c r="M23" s="106">
        <v>89</v>
      </c>
      <c r="N23" s="106">
        <v>2</v>
      </c>
      <c r="O23" s="54"/>
      <c r="P23" s="54">
        <v>17</v>
      </c>
      <c r="Q23" s="106">
        <v>18</v>
      </c>
      <c r="R23" s="106">
        <v>0</v>
      </c>
      <c r="S23" s="106">
        <v>0</v>
      </c>
      <c r="T23" s="54"/>
      <c r="U23" s="54">
        <v>45</v>
      </c>
      <c r="V23" s="54">
        <v>16</v>
      </c>
      <c r="W23" s="54">
        <v>9</v>
      </c>
      <c r="X23" s="54">
        <v>2</v>
      </c>
      <c r="Y23" s="54"/>
      <c r="Z23" s="54">
        <v>3639</v>
      </c>
      <c r="AA23" s="54">
        <v>4239</v>
      </c>
      <c r="AB23" s="54">
        <v>62</v>
      </c>
      <c r="AC23" s="54"/>
      <c r="AD23" s="54">
        <v>394</v>
      </c>
      <c r="AE23" s="54">
        <v>504</v>
      </c>
      <c r="AF23" s="54">
        <v>4</v>
      </c>
      <c r="AG23" s="54"/>
      <c r="AH23" s="54">
        <v>66</v>
      </c>
      <c r="AI23" s="106">
        <v>38</v>
      </c>
    </row>
    <row r="24" spans="1:35" s="39" customFormat="1" ht="24.95" customHeight="1">
      <c r="A24" s="52">
        <v>15</v>
      </c>
      <c r="B24" s="53" t="s">
        <v>10</v>
      </c>
      <c r="C24" s="54">
        <v>2652</v>
      </c>
      <c r="D24" s="106">
        <v>3237</v>
      </c>
      <c r="E24" s="106">
        <v>18</v>
      </c>
      <c r="F24" s="54"/>
      <c r="G24" s="54">
        <v>111</v>
      </c>
      <c r="H24" s="106">
        <v>149</v>
      </c>
      <c r="I24" s="54">
        <v>0</v>
      </c>
      <c r="J24" s="54"/>
      <c r="K24" s="54">
        <v>152</v>
      </c>
      <c r="L24" s="106">
        <v>144</v>
      </c>
      <c r="M24" s="106">
        <v>31</v>
      </c>
      <c r="N24" s="106">
        <v>2</v>
      </c>
      <c r="O24" s="54"/>
      <c r="P24" s="54">
        <v>17</v>
      </c>
      <c r="Q24" s="106">
        <v>18</v>
      </c>
      <c r="R24" s="106">
        <v>0</v>
      </c>
      <c r="S24" s="106">
        <v>0</v>
      </c>
      <c r="T24" s="54"/>
      <c r="U24" s="54">
        <v>20</v>
      </c>
      <c r="V24" s="54">
        <v>16</v>
      </c>
      <c r="W24" s="54">
        <v>12</v>
      </c>
      <c r="X24" s="54">
        <v>1</v>
      </c>
      <c r="Y24" s="54"/>
      <c r="Z24" s="54">
        <v>2102</v>
      </c>
      <c r="AA24" s="54">
        <v>2654</v>
      </c>
      <c r="AB24" s="54">
        <v>16</v>
      </c>
      <c r="AC24" s="54"/>
      <c r="AD24" s="54">
        <v>109</v>
      </c>
      <c r="AE24" s="54">
        <v>145</v>
      </c>
      <c r="AF24" s="54">
        <v>0</v>
      </c>
      <c r="AG24" s="54"/>
      <c r="AH24" s="54">
        <v>161</v>
      </c>
      <c r="AI24" s="106">
        <v>127</v>
      </c>
    </row>
    <row r="25" spans="1:35" s="39" customFormat="1" ht="24.95" customHeight="1">
      <c r="A25" s="52">
        <v>16</v>
      </c>
      <c r="B25" s="53" t="s">
        <v>11</v>
      </c>
      <c r="C25" s="54">
        <v>1720</v>
      </c>
      <c r="D25" s="106">
        <v>1861</v>
      </c>
      <c r="E25" s="106">
        <v>11</v>
      </c>
      <c r="F25" s="54"/>
      <c r="G25" s="54">
        <v>98</v>
      </c>
      <c r="H25" s="106">
        <v>130</v>
      </c>
      <c r="I25" s="54">
        <v>0</v>
      </c>
      <c r="J25" s="54"/>
      <c r="K25" s="54">
        <v>112</v>
      </c>
      <c r="L25" s="106">
        <v>144</v>
      </c>
      <c r="M25" s="106">
        <v>31</v>
      </c>
      <c r="N25" s="106">
        <v>1</v>
      </c>
      <c r="O25" s="54"/>
      <c r="P25" s="54">
        <v>9</v>
      </c>
      <c r="Q25" s="106">
        <v>11</v>
      </c>
      <c r="R25" s="106">
        <v>0</v>
      </c>
      <c r="S25" s="106">
        <v>0</v>
      </c>
      <c r="T25" s="54"/>
      <c r="U25" s="54">
        <v>18</v>
      </c>
      <c r="V25" s="54">
        <v>13</v>
      </c>
      <c r="W25" s="54">
        <v>11</v>
      </c>
      <c r="X25" s="54">
        <v>1</v>
      </c>
      <c r="Y25" s="54"/>
      <c r="Z25" s="54">
        <v>1288</v>
      </c>
      <c r="AA25" s="54">
        <v>1438</v>
      </c>
      <c r="AB25" s="54">
        <v>10</v>
      </c>
      <c r="AC25" s="54"/>
      <c r="AD25" s="54">
        <v>91</v>
      </c>
      <c r="AE25" s="54">
        <v>80</v>
      </c>
      <c r="AF25" s="54">
        <v>0</v>
      </c>
      <c r="AG25" s="54"/>
      <c r="AH25" s="54">
        <v>122</v>
      </c>
      <c r="AI25" s="106">
        <v>58</v>
      </c>
    </row>
    <row r="26" spans="1:35" s="39" customFormat="1" ht="24.95" customHeight="1">
      <c r="A26" s="52">
        <v>17</v>
      </c>
      <c r="B26" s="53" t="s">
        <v>12</v>
      </c>
      <c r="C26" s="54">
        <v>1607</v>
      </c>
      <c r="D26" s="106">
        <v>1748</v>
      </c>
      <c r="E26" s="106">
        <v>16</v>
      </c>
      <c r="F26" s="54"/>
      <c r="G26" s="54">
        <v>104</v>
      </c>
      <c r="H26" s="106">
        <v>119</v>
      </c>
      <c r="I26" s="54">
        <v>0</v>
      </c>
      <c r="J26" s="54"/>
      <c r="K26" s="54">
        <v>273</v>
      </c>
      <c r="L26" s="106">
        <v>270</v>
      </c>
      <c r="M26" s="106">
        <v>107</v>
      </c>
      <c r="N26" s="106">
        <v>3</v>
      </c>
      <c r="O26" s="54"/>
      <c r="P26" s="54">
        <v>20</v>
      </c>
      <c r="Q26" s="106">
        <v>24</v>
      </c>
      <c r="R26" s="106">
        <v>1</v>
      </c>
      <c r="S26" s="106">
        <v>0</v>
      </c>
      <c r="T26" s="54"/>
      <c r="U26" s="54">
        <v>50</v>
      </c>
      <c r="V26" s="54">
        <v>32</v>
      </c>
      <c r="W26" s="54">
        <v>32</v>
      </c>
      <c r="X26" s="54">
        <v>0</v>
      </c>
      <c r="Y26" s="54"/>
      <c r="Z26" s="54">
        <v>906</v>
      </c>
      <c r="AA26" s="54">
        <v>1073</v>
      </c>
      <c r="AB26" s="54">
        <v>13</v>
      </c>
      <c r="AC26" s="54"/>
      <c r="AD26" s="54">
        <v>134</v>
      </c>
      <c r="AE26" s="54">
        <v>145</v>
      </c>
      <c r="AF26" s="54">
        <v>0</v>
      </c>
      <c r="AG26" s="54"/>
      <c r="AH26" s="54">
        <v>170</v>
      </c>
      <c r="AI26" s="106">
        <v>117</v>
      </c>
    </row>
    <row r="27" spans="1:35" s="39" customFormat="1" ht="24.95" customHeight="1">
      <c r="A27" s="52">
        <v>18</v>
      </c>
      <c r="B27" s="53" t="s">
        <v>13</v>
      </c>
      <c r="C27" s="54">
        <v>1053</v>
      </c>
      <c r="D27" s="106">
        <v>1291</v>
      </c>
      <c r="E27" s="106">
        <v>7</v>
      </c>
      <c r="F27" s="54"/>
      <c r="G27" s="54">
        <v>86</v>
      </c>
      <c r="H27" s="106">
        <v>122</v>
      </c>
      <c r="I27" s="54">
        <v>0</v>
      </c>
      <c r="J27" s="54"/>
      <c r="K27" s="54">
        <v>113</v>
      </c>
      <c r="L27" s="106">
        <v>119</v>
      </c>
      <c r="M27" s="106">
        <v>54</v>
      </c>
      <c r="N27" s="106">
        <v>1</v>
      </c>
      <c r="O27" s="54"/>
      <c r="P27" s="54">
        <v>16</v>
      </c>
      <c r="Q27" s="106">
        <v>12</v>
      </c>
      <c r="R27" s="106">
        <v>0</v>
      </c>
      <c r="S27" s="106">
        <v>0</v>
      </c>
      <c r="T27" s="54"/>
      <c r="U27" s="54">
        <v>14</v>
      </c>
      <c r="V27" s="54">
        <v>10</v>
      </c>
      <c r="W27" s="54">
        <v>7</v>
      </c>
      <c r="X27" s="54">
        <v>1</v>
      </c>
      <c r="Y27" s="54"/>
      <c r="Z27" s="54">
        <v>700</v>
      </c>
      <c r="AA27" s="54">
        <v>902</v>
      </c>
      <c r="AB27" s="54">
        <v>5</v>
      </c>
      <c r="AC27" s="54"/>
      <c r="AD27" s="54">
        <v>54</v>
      </c>
      <c r="AE27" s="54">
        <v>67</v>
      </c>
      <c r="AF27" s="54">
        <v>1</v>
      </c>
      <c r="AG27" s="54"/>
      <c r="AH27" s="54">
        <v>84</v>
      </c>
      <c r="AI27" s="106">
        <v>69</v>
      </c>
    </row>
    <row r="28" spans="1:35" s="39" customFormat="1" ht="24.95" customHeight="1">
      <c r="A28" s="52">
        <v>19</v>
      </c>
      <c r="B28" s="53" t="s">
        <v>14</v>
      </c>
      <c r="C28" s="54">
        <v>4606</v>
      </c>
      <c r="D28" s="106">
        <v>4880</v>
      </c>
      <c r="E28" s="106">
        <v>18</v>
      </c>
      <c r="F28" s="54"/>
      <c r="G28" s="54">
        <v>164</v>
      </c>
      <c r="H28" s="106">
        <v>326</v>
      </c>
      <c r="I28" s="54">
        <v>0</v>
      </c>
      <c r="J28" s="54"/>
      <c r="K28" s="54">
        <v>315</v>
      </c>
      <c r="L28" s="106">
        <v>360</v>
      </c>
      <c r="M28" s="106">
        <v>73</v>
      </c>
      <c r="N28" s="106">
        <v>1</v>
      </c>
      <c r="O28" s="54"/>
      <c r="P28" s="54">
        <v>15</v>
      </c>
      <c r="Q28" s="106">
        <v>15</v>
      </c>
      <c r="R28" s="106">
        <v>0</v>
      </c>
      <c r="S28" s="106">
        <v>0</v>
      </c>
      <c r="T28" s="54"/>
      <c r="U28" s="54">
        <v>67</v>
      </c>
      <c r="V28" s="54">
        <v>42</v>
      </c>
      <c r="W28" s="54">
        <v>36</v>
      </c>
      <c r="X28" s="54">
        <v>13</v>
      </c>
      <c r="Y28" s="54"/>
      <c r="Z28" s="54">
        <v>3687</v>
      </c>
      <c r="AA28" s="54">
        <v>3769</v>
      </c>
      <c r="AB28" s="54">
        <v>17</v>
      </c>
      <c r="AC28" s="54"/>
      <c r="AD28" s="54">
        <v>329</v>
      </c>
      <c r="AE28" s="54">
        <v>341</v>
      </c>
      <c r="AF28" s="54">
        <v>0</v>
      </c>
      <c r="AG28" s="54"/>
      <c r="AH28" s="54">
        <v>96</v>
      </c>
      <c r="AI28" s="106">
        <v>69</v>
      </c>
    </row>
    <row r="29" spans="1:35" s="39" customFormat="1" ht="24.95" customHeight="1">
      <c r="A29" s="52">
        <v>20</v>
      </c>
      <c r="B29" s="53" t="s">
        <v>15</v>
      </c>
      <c r="C29" s="54">
        <v>1411</v>
      </c>
      <c r="D29" s="106">
        <v>1028</v>
      </c>
      <c r="E29" s="106">
        <v>1</v>
      </c>
      <c r="F29" s="54"/>
      <c r="G29" s="54">
        <v>37</v>
      </c>
      <c r="H29" s="106">
        <v>29</v>
      </c>
      <c r="I29" s="54">
        <v>0</v>
      </c>
      <c r="J29" s="54"/>
      <c r="K29" s="54">
        <v>170</v>
      </c>
      <c r="L29" s="106">
        <v>161</v>
      </c>
      <c r="M29" s="106">
        <v>19</v>
      </c>
      <c r="N29" s="106">
        <v>0</v>
      </c>
      <c r="O29" s="54"/>
      <c r="P29" s="54">
        <v>3</v>
      </c>
      <c r="Q29" s="106">
        <v>1</v>
      </c>
      <c r="R29" s="106">
        <v>0</v>
      </c>
      <c r="S29" s="106">
        <v>0</v>
      </c>
      <c r="T29" s="54"/>
      <c r="U29" s="54">
        <v>3</v>
      </c>
      <c r="V29" s="54">
        <v>3</v>
      </c>
      <c r="W29" s="54">
        <v>3</v>
      </c>
      <c r="X29" s="54">
        <v>5</v>
      </c>
      <c r="Y29" s="54"/>
      <c r="Z29" s="54">
        <v>1004</v>
      </c>
      <c r="AA29" s="54">
        <v>613</v>
      </c>
      <c r="AB29" s="54">
        <v>1</v>
      </c>
      <c r="AC29" s="54"/>
      <c r="AD29" s="54">
        <v>79</v>
      </c>
      <c r="AE29" s="54">
        <v>114</v>
      </c>
      <c r="AF29" s="54">
        <v>0</v>
      </c>
      <c r="AG29" s="54"/>
      <c r="AH29" s="54">
        <v>118</v>
      </c>
      <c r="AI29" s="106">
        <v>110</v>
      </c>
    </row>
    <row r="30" spans="1:35" s="39" customFormat="1" ht="24.95" customHeight="1">
      <c r="A30" s="52">
        <v>21</v>
      </c>
      <c r="B30" s="53" t="s">
        <v>16</v>
      </c>
      <c r="C30" s="54">
        <v>1831</v>
      </c>
      <c r="D30" s="106">
        <v>1978</v>
      </c>
      <c r="E30" s="106">
        <v>11</v>
      </c>
      <c r="F30" s="54"/>
      <c r="G30" s="54">
        <v>138</v>
      </c>
      <c r="H30" s="106">
        <v>178</v>
      </c>
      <c r="I30" s="54">
        <v>0</v>
      </c>
      <c r="J30" s="54"/>
      <c r="K30" s="54">
        <v>183</v>
      </c>
      <c r="L30" s="106">
        <v>202</v>
      </c>
      <c r="M30" s="106">
        <v>86</v>
      </c>
      <c r="N30" s="106">
        <v>0</v>
      </c>
      <c r="O30" s="54"/>
      <c r="P30" s="54">
        <v>31</v>
      </c>
      <c r="Q30" s="106">
        <v>40</v>
      </c>
      <c r="R30" s="106">
        <v>0</v>
      </c>
      <c r="S30" s="106">
        <v>0</v>
      </c>
      <c r="T30" s="54"/>
      <c r="U30" s="54">
        <v>24</v>
      </c>
      <c r="V30" s="54">
        <v>13</v>
      </c>
      <c r="W30" s="54">
        <v>13</v>
      </c>
      <c r="X30" s="54">
        <v>0</v>
      </c>
      <c r="Y30" s="54"/>
      <c r="Z30" s="54">
        <v>1273</v>
      </c>
      <c r="AA30" s="54">
        <v>1326</v>
      </c>
      <c r="AB30" s="54">
        <v>11</v>
      </c>
      <c r="AC30" s="54"/>
      <c r="AD30" s="54">
        <v>84</v>
      </c>
      <c r="AE30" s="54">
        <v>109</v>
      </c>
      <c r="AF30" s="54">
        <v>0</v>
      </c>
      <c r="AG30" s="54"/>
      <c r="AH30" s="54">
        <v>122</v>
      </c>
      <c r="AI30" s="106">
        <v>123</v>
      </c>
    </row>
    <row r="31" spans="1:35" s="39" customFormat="1" ht="24.95" customHeight="1">
      <c r="A31" s="52">
        <v>22</v>
      </c>
      <c r="B31" s="53" t="s">
        <v>17</v>
      </c>
      <c r="C31" s="54">
        <v>1988</v>
      </c>
      <c r="D31" s="106">
        <v>2449</v>
      </c>
      <c r="E31" s="106">
        <v>17</v>
      </c>
      <c r="F31" s="54"/>
      <c r="G31" s="54">
        <v>97</v>
      </c>
      <c r="H31" s="106">
        <v>115</v>
      </c>
      <c r="I31" s="54">
        <v>0</v>
      </c>
      <c r="J31" s="54"/>
      <c r="K31" s="54">
        <v>100</v>
      </c>
      <c r="L31" s="106">
        <v>120</v>
      </c>
      <c r="M31" s="106">
        <v>30</v>
      </c>
      <c r="N31" s="106">
        <v>0</v>
      </c>
      <c r="O31" s="54"/>
      <c r="P31" s="54">
        <v>12</v>
      </c>
      <c r="Q31" s="106">
        <v>13</v>
      </c>
      <c r="R31" s="106">
        <v>0</v>
      </c>
      <c r="S31" s="106">
        <v>0</v>
      </c>
      <c r="T31" s="54"/>
      <c r="U31" s="54">
        <v>12</v>
      </c>
      <c r="V31" s="54">
        <v>8</v>
      </c>
      <c r="W31" s="54">
        <v>6</v>
      </c>
      <c r="X31" s="54">
        <v>1</v>
      </c>
      <c r="Y31" s="54"/>
      <c r="Z31" s="54">
        <v>1594</v>
      </c>
      <c r="AA31" s="54">
        <v>1982</v>
      </c>
      <c r="AB31" s="54">
        <v>16</v>
      </c>
      <c r="AC31" s="54"/>
      <c r="AD31" s="54">
        <v>127</v>
      </c>
      <c r="AE31" s="54">
        <v>168</v>
      </c>
      <c r="AF31" s="54">
        <v>1</v>
      </c>
      <c r="AG31" s="54"/>
      <c r="AH31" s="54">
        <v>58</v>
      </c>
      <c r="AI31" s="106">
        <v>51</v>
      </c>
    </row>
    <row r="32" spans="1:35" s="39" customFormat="1" ht="24.95" customHeight="1">
      <c r="A32" s="52">
        <v>23</v>
      </c>
      <c r="B32" s="34" t="s">
        <v>19</v>
      </c>
      <c r="C32" s="54">
        <v>1196</v>
      </c>
      <c r="D32" s="106">
        <v>1242</v>
      </c>
      <c r="E32" s="106">
        <v>11</v>
      </c>
      <c r="F32" s="54"/>
      <c r="G32" s="54">
        <v>138</v>
      </c>
      <c r="H32" s="106">
        <v>141</v>
      </c>
      <c r="I32" s="54">
        <v>0</v>
      </c>
      <c r="J32" s="54"/>
      <c r="K32" s="54">
        <v>125</v>
      </c>
      <c r="L32" s="106">
        <v>117</v>
      </c>
      <c r="M32" s="106">
        <v>33</v>
      </c>
      <c r="N32" s="106">
        <v>2</v>
      </c>
      <c r="O32" s="54"/>
      <c r="P32" s="54">
        <v>22</v>
      </c>
      <c r="Q32" s="106">
        <v>24</v>
      </c>
      <c r="R32" s="106">
        <v>0</v>
      </c>
      <c r="S32" s="106">
        <v>0</v>
      </c>
      <c r="T32" s="54"/>
      <c r="U32" s="54">
        <v>9</v>
      </c>
      <c r="V32" s="54">
        <v>9</v>
      </c>
      <c r="W32" s="54">
        <v>9</v>
      </c>
      <c r="X32" s="54">
        <v>0</v>
      </c>
      <c r="Y32" s="54"/>
      <c r="Z32" s="54">
        <v>732</v>
      </c>
      <c r="AA32" s="54">
        <v>766</v>
      </c>
      <c r="AB32" s="54">
        <v>9</v>
      </c>
      <c r="AC32" s="54"/>
      <c r="AD32" s="54">
        <v>138</v>
      </c>
      <c r="AE32" s="54">
        <v>143</v>
      </c>
      <c r="AF32" s="54">
        <v>0</v>
      </c>
      <c r="AG32" s="54"/>
      <c r="AH32" s="54">
        <v>41</v>
      </c>
      <c r="AI32" s="106">
        <v>51</v>
      </c>
    </row>
    <row r="33" spans="1:35" s="39" customFormat="1" ht="24.95" customHeight="1">
      <c r="A33" s="52">
        <v>24</v>
      </c>
      <c r="B33" s="34" t="s">
        <v>18</v>
      </c>
      <c r="C33" s="54">
        <v>1552</v>
      </c>
      <c r="D33" s="106">
        <v>1973</v>
      </c>
      <c r="E33" s="106">
        <v>8</v>
      </c>
      <c r="F33" s="54"/>
      <c r="G33" s="54">
        <v>101</v>
      </c>
      <c r="H33" s="106">
        <v>113</v>
      </c>
      <c r="I33" s="54">
        <v>0</v>
      </c>
      <c r="J33" s="54"/>
      <c r="K33" s="54">
        <v>124</v>
      </c>
      <c r="L33" s="106">
        <v>128</v>
      </c>
      <c r="M33" s="106">
        <v>40</v>
      </c>
      <c r="N33" s="106">
        <v>2</v>
      </c>
      <c r="O33" s="54"/>
      <c r="P33" s="54">
        <v>15</v>
      </c>
      <c r="Q33" s="106">
        <v>14</v>
      </c>
      <c r="R33" s="106">
        <v>0</v>
      </c>
      <c r="S33" s="106">
        <v>0</v>
      </c>
      <c r="T33" s="54"/>
      <c r="U33" s="54">
        <v>33</v>
      </c>
      <c r="V33" s="54">
        <v>21</v>
      </c>
      <c r="W33" s="54">
        <v>17</v>
      </c>
      <c r="X33" s="54">
        <v>1</v>
      </c>
      <c r="Y33" s="54"/>
      <c r="Z33" s="54">
        <v>1124</v>
      </c>
      <c r="AA33" s="54">
        <v>1480</v>
      </c>
      <c r="AB33" s="54">
        <v>6</v>
      </c>
      <c r="AC33" s="54"/>
      <c r="AD33" s="54">
        <v>138</v>
      </c>
      <c r="AE33" s="54">
        <v>189</v>
      </c>
      <c r="AF33" s="54">
        <v>0</v>
      </c>
      <c r="AG33" s="54"/>
      <c r="AH33" s="54">
        <v>50</v>
      </c>
      <c r="AI33" s="106">
        <v>49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92" t="s">
        <v>40</v>
      </c>
      <c r="B35" s="193"/>
      <c r="C35" s="58">
        <v>65909</v>
      </c>
      <c r="D35" s="58">
        <v>71054</v>
      </c>
      <c r="E35" s="58">
        <v>460</v>
      </c>
      <c r="F35" s="58">
        <v>0</v>
      </c>
      <c r="G35" s="58">
        <v>3151</v>
      </c>
      <c r="H35" s="58">
        <v>3771</v>
      </c>
      <c r="I35" s="58">
        <v>0</v>
      </c>
      <c r="J35" s="58">
        <v>0</v>
      </c>
      <c r="K35" s="58">
        <v>6186</v>
      </c>
      <c r="L35" s="58">
        <v>5976</v>
      </c>
      <c r="M35" s="58">
        <v>1518</v>
      </c>
      <c r="N35" s="58">
        <v>26</v>
      </c>
      <c r="O35" s="58">
        <v>0</v>
      </c>
      <c r="P35" s="58">
        <v>433</v>
      </c>
      <c r="Q35" s="58">
        <v>453</v>
      </c>
      <c r="R35" s="58">
        <v>7</v>
      </c>
      <c r="S35" s="58">
        <v>0</v>
      </c>
      <c r="T35" s="58">
        <v>0</v>
      </c>
      <c r="U35" s="58">
        <v>790</v>
      </c>
      <c r="V35" s="58">
        <v>493</v>
      </c>
      <c r="W35" s="58">
        <v>390</v>
      </c>
      <c r="X35" s="58">
        <v>60</v>
      </c>
      <c r="Y35" s="58">
        <v>0</v>
      </c>
      <c r="Z35" s="58">
        <v>48550</v>
      </c>
      <c r="AA35" s="58">
        <v>52740</v>
      </c>
      <c r="AB35" s="58">
        <v>427</v>
      </c>
      <c r="AC35" s="58">
        <v>0</v>
      </c>
      <c r="AD35" s="58">
        <v>4986</v>
      </c>
      <c r="AE35" s="58">
        <v>5930</v>
      </c>
      <c r="AF35" s="58">
        <v>7</v>
      </c>
      <c r="AG35" s="58">
        <v>0</v>
      </c>
      <c r="AH35" s="58">
        <v>2603</v>
      </c>
      <c r="AI35" s="58">
        <v>2184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_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L28" sqref="L28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3" t="s">
        <v>73</v>
      </c>
      <c r="B1" s="203"/>
      <c r="C1" s="203"/>
      <c r="D1" s="203"/>
      <c r="E1" s="203"/>
      <c r="F1" s="203"/>
      <c r="G1" s="203"/>
      <c r="H1" s="203"/>
      <c r="I1" s="203"/>
    </row>
    <row r="2" spans="1:15" ht="18.75" customHeight="1">
      <c r="A2" s="208" t="s">
        <v>25</v>
      </c>
      <c r="B2" s="205" t="s">
        <v>41</v>
      </c>
      <c r="C2" s="212" t="s">
        <v>32</v>
      </c>
      <c r="D2" s="212" t="s">
        <v>33</v>
      </c>
      <c r="E2" s="212" t="s">
        <v>34</v>
      </c>
      <c r="F2" s="212" t="s">
        <v>67</v>
      </c>
      <c r="G2" s="215" t="s">
        <v>53</v>
      </c>
      <c r="H2" s="216"/>
      <c r="I2" s="217"/>
    </row>
    <row r="3" spans="1:15" ht="54" customHeight="1">
      <c r="A3" s="209"/>
      <c r="B3" s="206"/>
      <c r="C3" s="213"/>
      <c r="D3" s="213"/>
      <c r="E3" s="213"/>
      <c r="F3" s="213"/>
      <c r="G3" s="218"/>
      <c r="H3" s="219"/>
      <c r="I3" s="220"/>
    </row>
    <row r="4" spans="1:15" ht="20.25" customHeight="1">
      <c r="A4" s="209"/>
      <c r="B4" s="206"/>
      <c r="C4" s="213"/>
      <c r="D4" s="213"/>
      <c r="E4" s="213"/>
      <c r="F4" s="213"/>
      <c r="G4" s="190">
        <v>2022</v>
      </c>
      <c r="H4" s="190">
        <v>2023</v>
      </c>
      <c r="I4" s="190" t="s">
        <v>28</v>
      </c>
    </row>
    <row r="5" spans="1:15" ht="42" customHeight="1">
      <c r="A5" s="209"/>
      <c r="B5" s="206"/>
      <c r="C5" s="214"/>
      <c r="D5" s="214"/>
      <c r="E5" s="214"/>
      <c r="F5" s="214"/>
      <c r="G5" s="191"/>
      <c r="H5" s="191"/>
      <c r="I5" s="191"/>
      <c r="K5" s="18"/>
    </row>
    <row r="6" spans="1:15" ht="19.5" customHeight="1">
      <c r="A6" s="210"/>
      <c r="B6" s="207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33</v>
      </c>
      <c r="D8" s="73">
        <v>33</v>
      </c>
      <c r="E8" s="73">
        <v>29</v>
      </c>
      <c r="F8" s="28">
        <f>E8/(D8+C8)</f>
        <v>0.43939393939393939</v>
      </c>
      <c r="G8" s="79">
        <v>33</v>
      </c>
      <c r="H8" s="79">
        <v>37</v>
      </c>
      <c r="I8" s="73">
        <v>0</v>
      </c>
    </row>
    <row r="9" spans="1:15" ht="23.1" customHeight="1">
      <c r="A9" s="2">
        <v>2</v>
      </c>
      <c r="B9" s="8" t="s">
        <v>2</v>
      </c>
      <c r="C9" s="74">
        <v>43</v>
      </c>
      <c r="D9" s="75">
        <v>40</v>
      </c>
      <c r="E9" s="75">
        <v>32</v>
      </c>
      <c r="F9" s="28">
        <f t="shared" ref="F9:F15" si="0">E9/(D9+C9)</f>
        <v>0.38554216867469882</v>
      </c>
      <c r="G9" s="80">
        <v>43</v>
      </c>
      <c r="H9" s="80">
        <v>51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254</v>
      </c>
      <c r="D10" s="75">
        <v>353</v>
      </c>
      <c r="E10" s="75">
        <v>280</v>
      </c>
      <c r="F10" s="28">
        <f t="shared" si="0"/>
        <v>0.46128500823723229</v>
      </c>
      <c r="G10" s="80">
        <v>254</v>
      </c>
      <c r="H10" s="80">
        <v>327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292</v>
      </c>
      <c r="D11" s="75">
        <v>394</v>
      </c>
      <c r="E11" s="75">
        <v>176</v>
      </c>
      <c r="F11" s="28">
        <f t="shared" si="0"/>
        <v>0.2565597667638484</v>
      </c>
      <c r="G11" s="80">
        <v>292</v>
      </c>
      <c r="H11" s="80">
        <v>510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52</v>
      </c>
      <c r="D12" s="75">
        <v>63</v>
      </c>
      <c r="E12" s="75">
        <v>57</v>
      </c>
      <c r="F12" s="28">
        <f t="shared" si="0"/>
        <v>0.4956521739130435</v>
      </c>
      <c r="G12" s="80">
        <v>52</v>
      </c>
      <c r="H12" s="80">
        <v>58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143</v>
      </c>
      <c r="D13" s="75">
        <v>96</v>
      </c>
      <c r="E13" s="75">
        <v>46</v>
      </c>
      <c r="F13" s="28">
        <f t="shared" si="0"/>
        <v>0.19246861924686193</v>
      </c>
      <c r="G13" s="80">
        <v>143</v>
      </c>
      <c r="H13" s="80">
        <v>193</v>
      </c>
      <c r="I13" s="75">
        <v>1</v>
      </c>
    </row>
    <row r="14" spans="1:15" ht="23.1" customHeight="1">
      <c r="A14" s="2">
        <v>7</v>
      </c>
      <c r="B14" s="8" t="s">
        <v>6</v>
      </c>
      <c r="C14" s="74">
        <v>107</v>
      </c>
      <c r="D14" s="75">
        <v>77</v>
      </c>
      <c r="E14" s="75">
        <v>81</v>
      </c>
      <c r="F14" s="28">
        <f t="shared" si="0"/>
        <v>0.44021739130434784</v>
      </c>
      <c r="G14" s="80">
        <v>107</v>
      </c>
      <c r="H14" s="80">
        <v>103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52</v>
      </c>
      <c r="D15" s="75">
        <v>41</v>
      </c>
      <c r="E15" s="75">
        <v>38</v>
      </c>
      <c r="F15" s="28">
        <f t="shared" si="0"/>
        <v>0.40860215053763443</v>
      </c>
      <c r="G15" s="80">
        <v>52</v>
      </c>
      <c r="H15" s="80">
        <v>55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419</v>
      </c>
      <c r="D16" s="75">
        <v>441</v>
      </c>
      <c r="E16" s="75">
        <v>427</v>
      </c>
      <c r="F16" s="28">
        <f t="shared" ref="F16" si="1">+E16/(D16+C16)</f>
        <v>0.49651162790697673</v>
      </c>
      <c r="G16" s="80">
        <v>419</v>
      </c>
      <c r="H16" s="80">
        <v>433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40</v>
      </c>
      <c r="D17" s="75">
        <v>41</v>
      </c>
      <c r="E17" s="75">
        <v>48</v>
      </c>
      <c r="F17" s="28">
        <f t="shared" ref="F17:F31" si="2">E17/(D17+C17)</f>
        <v>0.59259259259259256</v>
      </c>
      <c r="G17" s="80">
        <v>40</v>
      </c>
      <c r="H17" s="80">
        <v>33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136</v>
      </c>
      <c r="D18" s="75">
        <v>303</v>
      </c>
      <c r="E18" s="75">
        <v>163</v>
      </c>
      <c r="F18" s="28">
        <f t="shared" si="2"/>
        <v>0.3712984054669704</v>
      </c>
      <c r="G18" s="80">
        <v>136</v>
      </c>
      <c r="H18" s="80">
        <v>276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65</v>
      </c>
      <c r="D19" s="75">
        <v>109</v>
      </c>
      <c r="E19" s="75">
        <v>71</v>
      </c>
      <c r="F19" s="28">
        <f t="shared" si="2"/>
        <v>0.40804597701149425</v>
      </c>
      <c r="G19" s="80">
        <v>65</v>
      </c>
      <c r="H19" s="80">
        <v>103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55</v>
      </c>
      <c r="D20" s="75">
        <v>66</v>
      </c>
      <c r="E20" s="75">
        <v>58</v>
      </c>
      <c r="F20" s="28">
        <f t="shared" si="2"/>
        <v>0.47933884297520662</v>
      </c>
      <c r="G20" s="80">
        <v>55</v>
      </c>
      <c r="H20" s="80">
        <v>63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148</v>
      </c>
      <c r="D21" s="75">
        <v>215</v>
      </c>
      <c r="E21" s="75">
        <v>186</v>
      </c>
      <c r="F21" s="28">
        <f t="shared" si="2"/>
        <v>0.51239669421487599</v>
      </c>
      <c r="G21" s="80">
        <v>148</v>
      </c>
      <c r="H21" s="80">
        <v>177</v>
      </c>
      <c r="I21" s="75">
        <v>3</v>
      </c>
    </row>
    <row r="22" spans="1:9" ht="23.1" customHeight="1">
      <c r="A22" s="2">
        <v>15</v>
      </c>
      <c r="B22" s="8" t="s">
        <v>10</v>
      </c>
      <c r="C22" s="74">
        <v>88</v>
      </c>
      <c r="D22" s="75">
        <v>77</v>
      </c>
      <c r="E22" s="75">
        <v>73</v>
      </c>
      <c r="F22" s="28">
        <f t="shared" si="2"/>
        <v>0.44242424242424244</v>
      </c>
      <c r="G22" s="80">
        <v>88</v>
      </c>
      <c r="H22" s="80">
        <v>92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27</v>
      </c>
      <c r="D23" s="75">
        <v>36</v>
      </c>
      <c r="E23" s="75">
        <v>48</v>
      </c>
      <c r="F23" s="28">
        <f t="shared" si="2"/>
        <v>0.76190476190476186</v>
      </c>
      <c r="G23" s="80">
        <v>27</v>
      </c>
      <c r="H23" s="80">
        <v>15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31</v>
      </c>
      <c r="D24" s="75">
        <v>20</v>
      </c>
      <c r="E24" s="75">
        <v>29</v>
      </c>
      <c r="F24" s="28">
        <f t="shared" si="2"/>
        <v>0.56862745098039214</v>
      </c>
      <c r="G24" s="80">
        <v>31</v>
      </c>
      <c r="H24" s="80">
        <v>22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47</v>
      </c>
      <c r="D25" s="75">
        <v>68</v>
      </c>
      <c r="E25" s="75">
        <v>61</v>
      </c>
      <c r="F25" s="28">
        <f t="shared" si="2"/>
        <v>0.5304347826086957</v>
      </c>
      <c r="G25" s="80">
        <v>47</v>
      </c>
      <c r="H25" s="80">
        <v>54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186</v>
      </c>
      <c r="D26" s="75">
        <v>290</v>
      </c>
      <c r="E26" s="75">
        <v>252</v>
      </c>
      <c r="F26" s="28">
        <f t="shared" si="2"/>
        <v>0.52941176470588236</v>
      </c>
      <c r="G26" s="80">
        <v>186</v>
      </c>
      <c r="H26" s="80">
        <v>224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90</v>
      </c>
      <c r="D27" s="75">
        <v>150</v>
      </c>
      <c r="E27" s="75">
        <v>64</v>
      </c>
      <c r="F27" s="28">
        <f t="shared" si="2"/>
        <v>0.26666666666666666</v>
      </c>
      <c r="G27" s="80">
        <v>90</v>
      </c>
      <c r="H27" s="80">
        <v>176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34</v>
      </c>
      <c r="D28" s="75">
        <v>26</v>
      </c>
      <c r="E28" s="75">
        <v>20</v>
      </c>
      <c r="F28" s="28">
        <f t="shared" si="2"/>
        <v>0.33333333333333331</v>
      </c>
      <c r="G28" s="80">
        <v>34</v>
      </c>
      <c r="H28" s="80">
        <v>40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53</v>
      </c>
      <c r="D29" s="75">
        <v>64</v>
      </c>
      <c r="E29" s="75">
        <v>50</v>
      </c>
      <c r="F29" s="28">
        <f t="shared" si="2"/>
        <v>0.42735042735042733</v>
      </c>
      <c r="G29" s="80">
        <v>53</v>
      </c>
      <c r="H29" s="80">
        <v>67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33</v>
      </c>
      <c r="D30" s="75">
        <v>29</v>
      </c>
      <c r="E30" s="75">
        <v>10</v>
      </c>
      <c r="F30" s="28">
        <f t="shared" si="2"/>
        <v>0.16129032258064516</v>
      </c>
      <c r="G30" s="80">
        <v>33</v>
      </c>
      <c r="H30" s="80">
        <v>52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38</v>
      </c>
      <c r="D31" s="75">
        <v>41</v>
      </c>
      <c r="E31" s="75">
        <v>38</v>
      </c>
      <c r="F31" s="28">
        <f t="shared" si="2"/>
        <v>0.48101265822784811</v>
      </c>
      <c r="G31" s="80">
        <v>38</v>
      </c>
      <c r="H31" s="80">
        <v>41</v>
      </c>
      <c r="I31" s="75">
        <v>0</v>
      </c>
    </row>
    <row r="32" spans="1:9" ht="28.5" customHeight="1">
      <c r="A32" s="204" t="s">
        <v>40</v>
      </c>
      <c r="B32" s="204"/>
      <c r="C32" s="77">
        <v>2466</v>
      </c>
      <c r="D32" s="78">
        <v>3073</v>
      </c>
      <c r="E32" s="78">
        <v>2337</v>
      </c>
      <c r="F32" s="35">
        <f>E32/(D32+C32)</f>
        <v>0.42191731359451162</v>
      </c>
      <c r="G32" s="81">
        <v>2466</v>
      </c>
      <c r="H32" s="78">
        <v>3202</v>
      </c>
      <c r="I32" s="78">
        <v>6</v>
      </c>
    </row>
    <row r="33" spans="3:11">
      <c r="C33" s="9"/>
      <c r="D33" s="9"/>
      <c r="E33" s="9"/>
      <c r="F33" s="9"/>
    </row>
    <row r="34" spans="3:11" ht="12.75" customHeight="1">
      <c r="C34" s="211"/>
      <c r="D34" s="211"/>
      <c r="E34" s="211"/>
      <c r="F34" s="211"/>
      <c r="G34" s="211"/>
      <c r="H34" s="211"/>
      <c r="I34" s="211"/>
      <c r="J34" s="19"/>
      <c r="K34" s="19"/>
    </row>
    <row r="35" spans="3:11">
      <c r="C35" s="211"/>
      <c r="D35" s="211"/>
      <c r="E35" s="211"/>
      <c r="F35" s="211"/>
      <c r="G35" s="211"/>
      <c r="H35" s="211"/>
      <c r="I35" s="211"/>
      <c r="J35" s="19"/>
      <c r="K35" s="19"/>
    </row>
    <row r="36" spans="3:11">
      <c r="C36" s="211"/>
      <c r="D36" s="211"/>
      <c r="E36" s="211"/>
      <c r="F36" s="211"/>
      <c r="G36" s="211"/>
      <c r="H36" s="211"/>
      <c r="I36" s="211"/>
      <c r="J36" s="19"/>
      <c r="K36" s="19"/>
    </row>
    <row r="37" spans="3:11">
      <c r="C37" s="211"/>
      <c r="D37" s="211"/>
      <c r="E37" s="211"/>
      <c r="F37" s="211"/>
      <c r="G37" s="211"/>
      <c r="H37" s="211"/>
      <c r="I37" s="211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Z29" sqref="Z29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54"/>
      <c r="C1" s="254"/>
      <c r="D1" s="254"/>
      <c r="E1" s="254"/>
      <c r="F1" s="254"/>
      <c r="G1" s="254"/>
      <c r="H1" s="254"/>
      <c r="I1" s="254"/>
      <c r="R1" s="268"/>
      <c r="S1" s="268"/>
      <c r="T1" s="268"/>
      <c r="U1" s="268"/>
      <c r="V1" s="268"/>
    </row>
    <row r="2" spans="1:23" ht="25.5" customHeight="1">
      <c r="A2" s="279" t="s">
        <v>72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</row>
    <row r="3" spans="1:23" ht="15.7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</row>
    <row r="4" spans="1:23" ht="28.5" customHeight="1" thickBot="1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</row>
    <row r="5" spans="1:23" ht="20.25" customHeight="1">
      <c r="A5" s="234" t="s">
        <v>26</v>
      </c>
      <c r="B5" s="259" t="s">
        <v>41</v>
      </c>
      <c r="C5" s="262" t="s">
        <v>61</v>
      </c>
      <c r="D5" s="263"/>
      <c r="E5" s="263"/>
      <c r="F5" s="263"/>
      <c r="G5" s="264"/>
      <c r="H5" s="269" t="s">
        <v>0</v>
      </c>
      <c r="I5" s="270"/>
      <c r="J5" s="273" t="s">
        <v>57</v>
      </c>
      <c r="K5" s="274"/>
      <c r="L5" s="274"/>
      <c r="M5" s="274"/>
      <c r="N5" s="274"/>
      <c r="O5" s="274"/>
      <c r="P5" s="274"/>
      <c r="Q5" s="274"/>
      <c r="R5" s="274"/>
      <c r="S5" s="274"/>
      <c r="T5" s="275"/>
      <c r="U5" s="221" t="s">
        <v>55</v>
      </c>
      <c r="V5" s="222"/>
    </row>
    <row r="6" spans="1:23" ht="93.75" customHeight="1">
      <c r="A6" s="235"/>
      <c r="B6" s="260"/>
      <c r="C6" s="265"/>
      <c r="D6" s="266"/>
      <c r="E6" s="266"/>
      <c r="F6" s="266"/>
      <c r="G6" s="267"/>
      <c r="H6" s="271"/>
      <c r="I6" s="272"/>
      <c r="J6" s="242" t="s">
        <v>81</v>
      </c>
      <c r="K6" s="243"/>
      <c r="L6" s="243"/>
      <c r="M6" s="243"/>
      <c r="N6" s="243"/>
      <c r="O6" s="243"/>
      <c r="P6" s="238"/>
      <c r="Q6" s="237" t="s">
        <v>54</v>
      </c>
      <c r="R6" s="238"/>
      <c r="S6" s="237" t="s">
        <v>0</v>
      </c>
      <c r="T6" s="255"/>
      <c r="U6" s="223"/>
      <c r="V6" s="224"/>
      <c r="W6" t="s">
        <v>58</v>
      </c>
    </row>
    <row r="7" spans="1:23" ht="15.75" customHeight="1">
      <c r="A7" s="235"/>
      <c r="B7" s="260"/>
      <c r="C7" s="239">
        <v>2022</v>
      </c>
      <c r="D7" s="228" t="s">
        <v>1</v>
      </c>
      <c r="E7" s="228">
        <v>2023</v>
      </c>
      <c r="F7" s="231" t="s">
        <v>1</v>
      </c>
      <c r="G7" s="228" t="s">
        <v>38</v>
      </c>
      <c r="H7" s="231" t="s">
        <v>37</v>
      </c>
      <c r="I7" s="249" t="s">
        <v>1</v>
      </c>
      <c r="J7" s="239">
        <v>2022</v>
      </c>
      <c r="K7" s="228" t="s">
        <v>1</v>
      </c>
      <c r="L7" s="228">
        <v>2023</v>
      </c>
      <c r="M7" s="228" t="s">
        <v>1</v>
      </c>
      <c r="N7" s="225" t="s">
        <v>35</v>
      </c>
      <c r="O7" s="226"/>
      <c r="P7" s="227"/>
      <c r="Q7" s="228">
        <v>2022</v>
      </c>
      <c r="R7" s="228">
        <v>2023</v>
      </c>
      <c r="S7" s="231" t="s">
        <v>37</v>
      </c>
      <c r="T7" s="256" t="s">
        <v>1</v>
      </c>
      <c r="U7" s="276" t="s">
        <v>83</v>
      </c>
      <c r="V7" s="244" t="s">
        <v>28</v>
      </c>
    </row>
    <row r="8" spans="1:23" ht="18" customHeight="1">
      <c r="A8" s="235"/>
      <c r="B8" s="260"/>
      <c r="C8" s="240"/>
      <c r="D8" s="229"/>
      <c r="E8" s="229"/>
      <c r="F8" s="232"/>
      <c r="G8" s="229"/>
      <c r="H8" s="232"/>
      <c r="I8" s="250"/>
      <c r="J8" s="240"/>
      <c r="K8" s="229"/>
      <c r="L8" s="229"/>
      <c r="M8" s="229"/>
      <c r="N8" s="252" t="s">
        <v>29</v>
      </c>
      <c r="O8" s="225" t="s">
        <v>36</v>
      </c>
      <c r="P8" s="227"/>
      <c r="Q8" s="229"/>
      <c r="R8" s="229"/>
      <c r="S8" s="232"/>
      <c r="T8" s="257"/>
      <c r="U8" s="277"/>
      <c r="V8" s="245"/>
    </row>
    <row r="9" spans="1:23" ht="30.75" customHeight="1">
      <c r="A9" s="235"/>
      <c r="B9" s="260"/>
      <c r="C9" s="241"/>
      <c r="D9" s="230"/>
      <c r="E9" s="230"/>
      <c r="F9" s="233"/>
      <c r="G9" s="230"/>
      <c r="H9" s="233"/>
      <c r="I9" s="251"/>
      <c r="J9" s="241"/>
      <c r="K9" s="230"/>
      <c r="L9" s="230"/>
      <c r="M9" s="230"/>
      <c r="N9" s="253"/>
      <c r="O9" s="17" t="s">
        <v>30</v>
      </c>
      <c r="P9" s="17" t="s">
        <v>31</v>
      </c>
      <c r="Q9" s="230"/>
      <c r="R9" s="230"/>
      <c r="S9" s="233"/>
      <c r="T9" s="258"/>
      <c r="U9" s="278"/>
      <c r="V9" s="246"/>
    </row>
    <row r="10" spans="1:23" ht="15" customHeight="1" thickBot="1">
      <c r="A10" s="236"/>
      <c r="B10" s="261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16</v>
      </c>
      <c r="D11" s="15">
        <v>2.465331278890601E-2</v>
      </c>
      <c r="E11" s="16">
        <v>16</v>
      </c>
      <c r="F11" s="15">
        <v>2.6578073089700997E-2</v>
      </c>
      <c r="G11" s="16">
        <v>0</v>
      </c>
      <c r="H11" s="16">
        <v>0</v>
      </c>
      <c r="I11" s="98">
        <v>0</v>
      </c>
      <c r="J11" s="102">
        <v>23</v>
      </c>
      <c r="K11" s="13">
        <v>6.6416401963615363E-3</v>
      </c>
      <c r="L11" s="14">
        <v>30</v>
      </c>
      <c r="M11" s="13">
        <v>8.0601826974744765E-3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7</v>
      </c>
      <c r="T11" s="103">
        <v>0.30434782608695654</v>
      </c>
      <c r="U11" s="83">
        <v>46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27</v>
      </c>
      <c r="D12" s="15">
        <v>4.9541284403669728E-2</v>
      </c>
      <c r="E12" s="16">
        <v>25</v>
      </c>
      <c r="F12" s="15">
        <v>4.4404973357015987E-2</v>
      </c>
      <c r="G12" s="16">
        <v>0</v>
      </c>
      <c r="H12" s="16">
        <v>-2</v>
      </c>
      <c r="I12" s="98">
        <v>-7.407407407407407E-2</v>
      </c>
      <c r="J12" s="102">
        <v>15</v>
      </c>
      <c r="K12" s="13">
        <v>7.1496663489037183E-3</v>
      </c>
      <c r="L12" s="14">
        <v>15</v>
      </c>
      <c r="M12" s="13">
        <v>6.2682824905975765E-3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0</v>
      </c>
      <c r="T12" s="103">
        <v>0</v>
      </c>
      <c r="U12" s="83">
        <v>40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54</v>
      </c>
      <c r="D13" s="15">
        <v>3.3623910336239106E-2</v>
      </c>
      <c r="E13" s="16">
        <v>44</v>
      </c>
      <c r="F13" s="15">
        <v>2.9709655638082377E-2</v>
      </c>
      <c r="G13" s="16">
        <v>0</v>
      </c>
      <c r="H13" s="16">
        <v>-10</v>
      </c>
      <c r="I13" s="98">
        <v>-0.18518518518518517</v>
      </c>
      <c r="J13" s="102">
        <v>88</v>
      </c>
      <c r="K13" s="13">
        <v>8.597948216902785E-3</v>
      </c>
      <c r="L13" s="14">
        <v>66</v>
      </c>
      <c r="M13" s="13">
        <v>6.0823887199336468E-3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2">
        <v>-22</v>
      </c>
      <c r="T13" s="103">
        <v>-0.25</v>
      </c>
      <c r="U13" s="83">
        <v>110</v>
      </c>
      <c r="V13" s="10">
        <v>1</v>
      </c>
    </row>
    <row r="14" spans="1:23" ht="21" customHeight="1">
      <c r="A14" s="25">
        <v>4</v>
      </c>
      <c r="B14" s="26" t="s">
        <v>21</v>
      </c>
      <c r="C14" s="97">
        <v>37</v>
      </c>
      <c r="D14" s="15">
        <v>3.9572192513368985E-2</v>
      </c>
      <c r="E14" s="16">
        <v>14</v>
      </c>
      <c r="F14" s="15">
        <v>2.2727272727272728E-2</v>
      </c>
      <c r="G14" s="16">
        <v>0</v>
      </c>
      <c r="H14" s="16">
        <v>-23</v>
      </c>
      <c r="I14" s="98">
        <v>-0.6216216216216216</v>
      </c>
      <c r="J14" s="102">
        <v>9</v>
      </c>
      <c r="K14" s="13">
        <v>2.4543223343332426E-3</v>
      </c>
      <c r="L14" s="14">
        <v>3</v>
      </c>
      <c r="M14" s="13">
        <v>8.8339222614840988E-4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-6</v>
      </c>
      <c r="T14" s="103">
        <v>-0.66666666666666663</v>
      </c>
      <c r="U14" s="83">
        <v>17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22</v>
      </c>
      <c r="D15" s="15">
        <v>3.7671232876712327E-2</v>
      </c>
      <c r="E15" s="16">
        <v>24</v>
      </c>
      <c r="F15" s="15">
        <v>3.6641221374045803E-2</v>
      </c>
      <c r="G15" s="16">
        <v>0</v>
      </c>
      <c r="H15" s="16">
        <v>2</v>
      </c>
      <c r="I15" s="98">
        <v>9.0909090909090912E-2</v>
      </c>
      <c r="J15" s="102">
        <v>31</v>
      </c>
      <c r="K15" s="13">
        <v>9.8726114649681524E-3</v>
      </c>
      <c r="L15" s="14">
        <v>48</v>
      </c>
      <c r="M15" s="13">
        <v>1.3266998341625208E-2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17</v>
      </c>
      <c r="T15" s="103">
        <v>0.54838709677419351</v>
      </c>
      <c r="U15" s="83">
        <v>72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20</v>
      </c>
      <c r="D16" s="15">
        <v>2.8089887640449437E-2</v>
      </c>
      <c r="E16" s="16">
        <v>14</v>
      </c>
      <c r="F16" s="15">
        <v>2.3255813953488372E-2</v>
      </c>
      <c r="G16" s="16">
        <v>0</v>
      </c>
      <c r="H16" s="16">
        <v>-6</v>
      </c>
      <c r="I16" s="98">
        <v>-0.3</v>
      </c>
      <c r="J16" s="102">
        <v>21</v>
      </c>
      <c r="K16" s="13">
        <v>6.965174129353234E-3</v>
      </c>
      <c r="L16" s="14">
        <v>20</v>
      </c>
      <c r="M16" s="13">
        <v>6.1368517950291497E-3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2">
        <v>-1</v>
      </c>
      <c r="T16" s="103">
        <v>-4.7619047619047616E-2</v>
      </c>
      <c r="U16" s="83">
        <v>34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14</v>
      </c>
      <c r="D17" s="15">
        <v>2.197802197802198E-2</v>
      </c>
      <c r="E17" s="16">
        <v>16</v>
      </c>
      <c r="F17" s="15">
        <v>3.0651340996168581E-2</v>
      </c>
      <c r="G17" s="16">
        <v>0</v>
      </c>
      <c r="H17" s="16">
        <v>2</v>
      </c>
      <c r="I17" s="98">
        <v>0.14285714285714285</v>
      </c>
      <c r="J17" s="102">
        <v>34</v>
      </c>
      <c r="K17" s="13">
        <v>7.9662605435801316E-3</v>
      </c>
      <c r="L17" s="14">
        <v>24</v>
      </c>
      <c r="M17" s="13">
        <v>6.2992125984251968E-3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-10</v>
      </c>
      <c r="T17" s="103">
        <v>-0.29411764705882354</v>
      </c>
      <c r="U17" s="83">
        <v>40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36</v>
      </c>
      <c r="D18" s="15">
        <v>5.2631578947368418E-2</v>
      </c>
      <c r="E18" s="16">
        <v>19</v>
      </c>
      <c r="F18" s="15">
        <v>3.0595813204508857E-2</v>
      </c>
      <c r="G18" s="16">
        <v>1</v>
      </c>
      <c r="H18" s="16">
        <v>-17</v>
      </c>
      <c r="I18" s="98">
        <v>-0.47222222222222221</v>
      </c>
      <c r="J18" s="102">
        <v>9</v>
      </c>
      <c r="K18" s="13">
        <v>7.3891625615763543E-3</v>
      </c>
      <c r="L18" s="14">
        <v>12</v>
      </c>
      <c r="M18" s="13">
        <v>8.0808080808080808E-3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3</v>
      </c>
      <c r="T18" s="103">
        <v>0.33333333333333331</v>
      </c>
      <c r="U18" s="83">
        <v>31</v>
      </c>
      <c r="V18" s="10">
        <v>1</v>
      </c>
    </row>
    <row r="19" spans="1:23" ht="21" customHeight="1">
      <c r="A19" s="27">
        <v>9</v>
      </c>
      <c r="B19" s="26" t="s">
        <v>66</v>
      </c>
      <c r="C19" s="97">
        <v>20</v>
      </c>
      <c r="D19" s="15">
        <v>7.8186082877247844E-3</v>
      </c>
      <c r="E19" s="16">
        <v>28</v>
      </c>
      <c r="F19" s="15">
        <v>1.1093502377179081E-2</v>
      </c>
      <c r="G19" s="16">
        <v>0</v>
      </c>
      <c r="H19" s="16">
        <v>8</v>
      </c>
      <c r="I19" s="98">
        <v>0.4</v>
      </c>
      <c r="J19" s="102">
        <v>43</v>
      </c>
      <c r="K19" s="13">
        <v>4.0074557315936624E-3</v>
      </c>
      <c r="L19" s="14">
        <v>44</v>
      </c>
      <c r="M19" s="13">
        <v>3.4008347503478127E-3</v>
      </c>
      <c r="N19" s="14">
        <v>0</v>
      </c>
      <c r="O19" s="14">
        <v>1</v>
      </c>
      <c r="P19" s="14">
        <v>0</v>
      </c>
      <c r="Q19" s="14">
        <v>0</v>
      </c>
      <c r="R19" s="14">
        <v>1</v>
      </c>
      <c r="S19" s="12">
        <v>1</v>
      </c>
      <c r="T19" s="103">
        <v>2.3255813953488372E-2</v>
      </c>
      <c r="U19" s="83">
        <v>72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9</v>
      </c>
      <c r="D20" s="15">
        <v>2.4324324324324326E-2</v>
      </c>
      <c r="E20" s="16">
        <v>21</v>
      </c>
      <c r="F20" s="15">
        <v>6.7524115755627015E-2</v>
      </c>
      <c r="G20" s="16">
        <v>0</v>
      </c>
      <c r="H20" s="16">
        <v>12</v>
      </c>
      <c r="I20" s="98">
        <v>1.3333333333333333</v>
      </c>
      <c r="J20" s="102">
        <v>12</v>
      </c>
      <c r="K20" s="13">
        <v>4.3336944745395447E-3</v>
      </c>
      <c r="L20" s="14">
        <v>20</v>
      </c>
      <c r="M20" s="13">
        <v>6.7069081153588199E-3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8</v>
      </c>
      <c r="T20" s="103">
        <v>0.66666666666666663</v>
      </c>
      <c r="U20" s="83">
        <v>41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6.993006993006993E-3</v>
      </c>
      <c r="E21" s="16">
        <v>1</v>
      </c>
      <c r="F21" s="15">
        <v>1.1235955056179775E-2</v>
      </c>
      <c r="G21" s="16">
        <v>0</v>
      </c>
      <c r="H21" s="16">
        <v>0</v>
      </c>
      <c r="I21" s="98">
        <v>0</v>
      </c>
      <c r="J21" s="102">
        <v>2</v>
      </c>
      <c r="K21" s="13">
        <v>9.9750623441396502E-4</v>
      </c>
      <c r="L21" s="14">
        <v>3</v>
      </c>
      <c r="M21" s="13">
        <v>2.5795356835769563E-3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1</v>
      </c>
      <c r="T21" s="103">
        <v>0.5</v>
      </c>
      <c r="U21" s="83">
        <v>4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38</v>
      </c>
      <c r="D22" s="15">
        <v>3.3777777777777775E-2</v>
      </c>
      <c r="E22" s="16">
        <v>57</v>
      </c>
      <c r="F22" s="15">
        <v>5.4079696394686905E-2</v>
      </c>
      <c r="G22" s="16">
        <v>0</v>
      </c>
      <c r="H22" s="16">
        <v>19</v>
      </c>
      <c r="I22" s="98">
        <v>0.5</v>
      </c>
      <c r="J22" s="102">
        <v>33</v>
      </c>
      <c r="K22" s="13">
        <v>8.8046958377801486E-3</v>
      </c>
      <c r="L22" s="14">
        <v>23</v>
      </c>
      <c r="M22" s="13">
        <v>5.7759919638372681E-3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-10</v>
      </c>
      <c r="T22" s="103">
        <v>-0.30303030303030304</v>
      </c>
      <c r="U22" s="83">
        <v>80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8</v>
      </c>
      <c r="D23" s="15">
        <v>1.5686274509803921E-2</v>
      </c>
      <c r="E23" s="16">
        <v>14</v>
      </c>
      <c r="F23" s="15">
        <v>2.9350104821802937E-2</v>
      </c>
      <c r="G23" s="16">
        <v>0</v>
      </c>
      <c r="H23" s="16">
        <v>6</v>
      </c>
      <c r="I23" s="98">
        <v>0.75</v>
      </c>
      <c r="J23" s="102">
        <v>14</v>
      </c>
      <c r="K23" s="13">
        <v>5.185185185185185E-3</v>
      </c>
      <c r="L23" s="14">
        <v>9</v>
      </c>
      <c r="M23" s="13">
        <v>3.0100334448160534E-3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-5</v>
      </c>
      <c r="T23" s="103">
        <v>-0.35714285714285715</v>
      </c>
      <c r="U23" s="83">
        <v>23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25</v>
      </c>
      <c r="D24" s="15">
        <v>2.3674242424242424E-2</v>
      </c>
      <c r="E24" s="16">
        <v>30</v>
      </c>
      <c r="F24" s="15">
        <v>2.6714158504007122E-2</v>
      </c>
      <c r="G24" s="16">
        <v>0</v>
      </c>
      <c r="H24" s="16">
        <v>5</v>
      </c>
      <c r="I24" s="98">
        <v>0.2</v>
      </c>
      <c r="J24" s="102">
        <v>39</v>
      </c>
      <c r="K24" s="13">
        <v>6.4902646030953566E-3</v>
      </c>
      <c r="L24" s="14">
        <v>38</v>
      </c>
      <c r="M24" s="13">
        <v>5.4762934140366046E-3</v>
      </c>
      <c r="N24" s="14">
        <v>1</v>
      </c>
      <c r="O24" s="14">
        <v>0</v>
      </c>
      <c r="P24" s="14">
        <v>0</v>
      </c>
      <c r="Q24" s="14">
        <v>0</v>
      </c>
      <c r="R24" s="14">
        <v>0</v>
      </c>
      <c r="S24" s="12">
        <v>-1</v>
      </c>
      <c r="T24" s="103">
        <v>-2.564102564102564E-2</v>
      </c>
      <c r="U24" s="83">
        <v>68</v>
      </c>
      <c r="V24" s="10">
        <v>1</v>
      </c>
    </row>
    <row r="25" spans="1:23" ht="21" customHeight="1">
      <c r="A25" s="25">
        <v>15</v>
      </c>
      <c r="B25" s="26" t="s">
        <v>10</v>
      </c>
      <c r="C25" s="97">
        <v>21</v>
      </c>
      <c r="D25" s="15">
        <v>2.8493894165535955E-2</v>
      </c>
      <c r="E25" s="16">
        <v>16</v>
      </c>
      <c r="F25" s="15">
        <v>2.5236593059936908E-2</v>
      </c>
      <c r="G25" s="16">
        <v>0</v>
      </c>
      <c r="H25" s="16">
        <v>-5</v>
      </c>
      <c r="I25" s="98">
        <v>-0.23809523809523808</v>
      </c>
      <c r="J25" s="102">
        <v>27</v>
      </c>
      <c r="K25" s="13">
        <v>6.8702290076335876E-3</v>
      </c>
      <c r="L25" s="14">
        <v>26</v>
      </c>
      <c r="M25" s="13">
        <v>5.5084745762711863E-3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-1</v>
      </c>
      <c r="T25" s="103">
        <v>-3.7037037037037035E-2</v>
      </c>
      <c r="U25" s="83">
        <v>42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10</v>
      </c>
      <c r="D26" s="15">
        <v>1.7857142857142856E-2</v>
      </c>
      <c r="E26" s="16">
        <v>4</v>
      </c>
      <c r="F26" s="15">
        <v>7.4074074074074077E-3</v>
      </c>
      <c r="G26" s="16">
        <v>0</v>
      </c>
      <c r="H26" s="16">
        <v>-6</v>
      </c>
      <c r="I26" s="98">
        <v>-0.6</v>
      </c>
      <c r="J26" s="102">
        <v>19</v>
      </c>
      <c r="K26" s="13">
        <v>7.6954232482786553E-3</v>
      </c>
      <c r="L26" s="14">
        <v>22</v>
      </c>
      <c r="M26" s="13">
        <v>8.0674734140080678E-3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3</v>
      </c>
      <c r="T26" s="103">
        <v>0.15789473684210525</v>
      </c>
      <c r="U26" s="83">
        <v>26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27</v>
      </c>
      <c r="D27" s="15">
        <v>4.2586750788643532E-2</v>
      </c>
      <c r="E27" s="16">
        <v>30</v>
      </c>
      <c r="F27" s="15">
        <v>4.4709388971684055E-2</v>
      </c>
      <c r="G27" s="16">
        <v>0</v>
      </c>
      <c r="H27" s="16">
        <v>3</v>
      </c>
      <c r="I27" s="98">
        <v>0.1111111111111111</v>
      </c>
      <c r="J27" s="102">
        <v>16</v>
      </c>
      <c r="K27" s="13">
        <v>9.5751047277079591E-3</v>
      </c>
      <c r="L27" s="14">
        <v>18</v>
      </c>
      <c r="M27" s="13">
        <v>9.7613882863340565E-3</v>
      </c>
      <c r="N27" s="14">
        <v>0</v>
      </c>
      <c r="O27" s="14">
        <v>1</v>
      </c>
      <c r="P27" s="14">
        <v>0</v>
      </c>
      <c r="Q27" s="14">
        <v>0</v>
      </c>
      <c r="R27" s="14">
        <v>1</v>
      </c>
      <c r="S27" s="12">
        <v>2</v>
      </c>
      <c r="T27" s="103">
        <v>0.125</v>
      </c>
      <c r="U27" s="83">
        <v>48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1</v>
      </c>
      <c r="D28" s="15">
        <v>2.840909090909091E-3</v>
      </c>
      <c r="E28" s="16">
        <v>12</v>
      </c>
      <c r="F28" s="15">
        <v>3.1914893617021274E-2</v>
      </c>
      <c r="G28" s="16">
        <v>0</v>
      </c>
      <c r="H28" s="16">
        <v>11</v>
      </c>
      <c r="I28" s="98">
        <v>11</v>
      </c>
      <c r="J28" s="102">
        <v>4</v>
      </c>
      <c r="K28" s="13">
        <v>2.8901734104046241E-3</v>
      </c>
      <c r="L28" s="14">
        <v>10</v>
      </c>
      <c r="M28" s="13">
        <v>6.2578222778473091E-3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6</v>
      </c>
      <c r="T28" s="103">
        <v>1.5</v>
      </c>
      <c r="U28" s="83">
        <v>22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28</v>
      </c>
      <c r="D29" s="15">
        <v>2.975557917109458E-2</v>
      </c>
      <c r="E29" s="16">
        <v>28</v>
      </c>
      <c r="F29" s="15">
        <v>2.3529411764705882E-2</v>
      </c>
      <c r="G29" s="16">
        <v>0</v>
      </c>
      <c r="H29" s="16">
        <v>0</v>
      </c>
      <c r="I29" s="98">
        <v>0</v>
      </c>
      <c r="J29" s="102">
        <v>8</v>
      </c>
      <c r="K29" s="13">
        <v>1.1697616610615586E-3</v>
      </c>
      <c r="L29" s="14">
        <v>26</v>
      </c>
      <c r="M29" s="13">
        <v>3.3902725257530316E-3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18</v>
      </c>
      <c r="T29" s="103">
        <v>2.25</v>
      </c>
      <c r="U29" s="83">
        <v>54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5</v>
      </c>
      <c r="D30" s="15">
        <v>1.5384615384615385E-2</v>
      </c>
      <c r="E30" s="16">
        <v>1</v>
      </c>
      <c r="F30" s="15">
        <v>4.2553191489361703E-3</v>
      </c>
      <c r="G30" s="16">
        <v>0</v>
      </c>
      <c r="H30" s="16">
        <v>-4</v>
      </c>
      <c r="I30" s="98">
        <v>-0.8</v>
      </c>
      <c r="J30" s="102">
        <v>5</v>
      </c>
      <c r="K30" s="13">
        <v>3.0599755201958386E-3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-5</v>
      </c>
      <c r="T30" s="103">
        <v>-1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16</v>
      </c>
      <c r="D31" s="15">
        <v>2.4767801857585141E-2</v>
      </c>
      <c r="E31" s="16">
        <v>26</v>
      </c>
      <c r="F31" s="15">
        <v>4.1599999999999998E-2</v>
      </c>
      <c r="G31" s="16">
        <v>0</v>
      </c>
      <c r="H31" s="16">
        <v>10</v>
      </c>
      <c r="I31" s="98">
        <v>0.625</v>
      </c>
      <c r="J31" s="102">
        <v>19</v>
      </c>
      <c r="K31" s="13">
        <v>8.4406930253220786E-3</v>
      </c>
      <c r="L31" s="14">
        <v>15</v>
      </c>
      <c r="M31" s="13">
        <v>6.1881188118811884E-3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-4</v>
      </c>
      <c r="T31" s="103">
        <v>-0.21052631578947367</v>
      </c>
      <c r="U31" s="83">
        <v>41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11</v>
      </c>
      <c r="D32" s="15">
        <v>2.2357723577235773E-2</v>
      </c>
      <c r="E32" s="16">
        <v>16</v>
      </c>
      <c r="F32" s="15">
        <v>3.0769230769230771E-2</v>
      </c>
      <c r="G32" s="16">
        <v>0</v>
      </c>
      <c r="H32" s="16">
        <v>5</v>
      </c>
      <c r="I32" s="98">
        <v>0.45454545454545453</v>
      </c>
      <c r="J32" s="102">
        <v>53</v>
      </c>
      <c r="K32" s="13">
        <v>1.8039482641252554E-2</v>
      </c>
      <c r="L32" s="14">
        <v>47</v>
      </c>
      <c r="M32" s="13">
        <v>1.3525179856115108E-2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-6</v>
      </c>
      <c r="T32" s="103">
        <v>-0.11320754716981132</v>
      </c>
      <c r="U32" s="83">
        <v>63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16</v>
      </c>
      <c r="D33" s="15">
        <v>3.3126293995859216E-2</v>
      </c>
      <c r="E33" s="16">
        <v>12</v>
      </c>
      <c r="F33" s="15">
        <v>2.6966292134831461E-2</v>
      </c>
      <c r="G33" s="16">
        <v>0</v>
      </c>
      <c r="H33" s="16">
        <v>-4</v>
      </c>
      <c r="I33" s="98">
        <v>-0.25</v>
      </c>
      <c r="J33" s="102">
        <v>12</v>
      </c>
      <c r="K33" s="13">
        <v>8.4865629420084864E-3</v>
      </c>
      <c r="L33" s="14">
        <v>9</v>
      </c>
      <c r="M33" s="13">
        <v>6.0728744939271256E-3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-3</v>
      </c>
      <c r="T33" s="103">
        <v>-0.25</v>
      </c>
      <c r="U33" s="83">
        <v>21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25</v>
      </c>
      <c r="D34" s="87">
        <v>5.1334702258726897E-2</v>
      </c>
      <c r="E34" s="85">
        <v>22</v>
      </c>
      <c r="F34" s="87">
        <v>4.6121593291404611E-2</v>
      </c>
      <c r="G34" s="85">
        <v>0</v>
      </c>
      <c r="H34" s="85">
        <v>-3</v>
      </c>
      <c r="I34" s="100">
        <v>-0.12</v>
      </c>
      <c r="J34" s="104">
        <v>31</v>
      </c>
      <c r="K34" s="92">
        <v>1.5507753876938469E-2</v>
      </c>
      <c r="L34" s="90">
        <v>44</v>
      </c>
      <c r="M34" s="92">
        <v>1.7295597484276729E-2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13</v>
      </c>
      <c r="T34" s="105">
        <v>0.41935483870967744</v>
      </c>
      <c r="U34" s="84">
        <v>66</v>
      </c>
      <c r="V34" s="82">
        <v>0</v>
      </c>
    </row>
    <row r="35" spans="1:22" ht="20.25" thickBot="1">
      <c r="A35" s="247" t="s">
        <v>40</v>
      </c>
      <c r="B35" s="248"/>
      <c r="C35" s="86">
        <v>487</v>
      </c>
      <c r="D35" s="88">
        <v>2.7404197850430478E-2</v>
      </c>
      <c r="E35" s="86">
        <v>490</v>
      </c>
      <c r="F35" s="88">
        <v>2.8903438919365303E-2</v>
      </c>
      <c r="G35" s="86">
        <v>1</v>
      </c>
      <c r="H35" s="86">
        <v>3</v>
      </c>
      <c r="I35" s="89">
        <v>6.1601642710472282E-3</v>
      </c>
      <c r="J35" s="91">
        <v>567</v>
      </c>
      <c r="K35" s="93">
        <v>6.9320488055358582E-3</v>
      </c>
      <c r="L35" s="91">
        <v>572</v>
      </c>
      <c r="M35" s="93">
        <v>6.4172322881023165E-3</v>
      </c>
      <c r="N35" s="91">
        <v>2</v>
      </c>
      <c r="O35" s="91">
        <v>2</v>
      </c>
      <c r="P35" s="91">
        <v>0</v>
      </c>
      <c r="Q35" s="91">
        <v>0</v>
      </c>
      <c r="R35" s="91">
        <v>2</v>
      </c>
      <c r="S35" s="91">
        <v>5</v>
      </c>
      <c r="T35" s="93">
        <v>8.8183421516754845E-3</v>
      </c>
      <c r="U35" s="101">
        <v>1062</v>
      </c>
      <c r="V35" s="95">
        <v>3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14" sqref="V14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4" t="s">
        <v>85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</row>
    <row r="2" spans="1:25" s="1" customFormat="1" ht="81.75" customHeight="1">
      <c r="A2" s="288" t="s">
        <v>44</v>
      </c>
      <c r="B2" s="289"/>
      <c r="C2" s="292" t="s">
        <v>62</v>
      </c>
      <c r="D2" s="293"/>
      <c r="E2" s="293"/>
      <c r="F2" s="294"/>
      <c r="G2" s="285" t="s">
        <v>63</v>
      </c>
      <c r="H2" s="286"/>
      <c r="I2" s="292" t="s">
        <v>64</v>
      </c>
      <c r="J2" s="293"/>
      <c r="K2" s="293"/>
      <c r="L2" s="294"/>
      <c r="M2" s="285" t="s">
        <v>63</v>
      </c>
      <c r="N2" s="286"/>
      <c r="O2" s="287" t="s">
        <v>65</v>
      </c>
      <c r="P2" s="286"/>
    </row>
    <row r="3" spans="1:25" ht="22.5" customHeight="1">
      <c r="A3" s="290"/>
      <c r="B3" s="291"/>
      <c r="C3" s="132">
        <v>2022</v>
      </c>
      <c r="D3" s="133" t="s">
        <v>1</v>
      </c>
      <c r="E3" s="134">
        <v>2023</v>
      </c>
      <c r="F3" s="135" t="s">
        <v>1</v>
      </c>
      <c r="G3" s="136" t="s">
        <v>37</v>
      </c>
      <c r="H3" s="137" t="s">
        <v>1</v>
      </c>
      <c r="I3" s="138">
        <v>2022</v>
      </c>
      <c r="J3" s="133" t="s">
        <v>1</v>
      </c>
      <c r="K3" s="134">
        <v>2023</v>
      </c>
      <c r="L3" s="135" t="s">
        <v>1</v>
      </c>
      <c r="M3" s="136" t="s">
        <v>37</v>
      </c>
      <c r="N3" s="139" t="s">
        <v>1</v>
      </c>
      <c r="O3" s="138">
        <v>2022</v>
      </c>
      <c r="P3" s="140">
        <v>2023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41">
        <v>1</v>
      </c>
      <c r="B4" s="142" t="s">
        <v>20</v>
      </c>
      <c r="C4" s="157">
        <v>66</v>
      </c>
      <c r="D4" s="119">
        <v>1.6320474777448073E-2</v>
      </c>
      <c r="E4" s="118">
        <v>90</v>
      </c>
      <c r="F4" s="119">
        <f>E4/Q4</f>
        <v>2.1156558533145273E-2</v>
      </c>
      <c r="G4" s="120">
        <f>E4-C4</f>
        <v>24</v>
      </c>
      <c r="H4" s="121">
        <f>G4/C4</f>
        <v>0.36363636363636365</v>
      </c>
      <c r="I4" s="157">
        <v>52</v>
      </c>
      <c r="J4" s="119">
        <v>1.2858555885262116E-2</v>
      </c>
      <c r="K4" s="120">
        <v>73</v>
      </c>
      <c r="L4" s="119">
        <f>K4/Q4</f>
        <v>1.7160319699106724E-2</v>
      </c>
      <c r="M4" s="120">
        <f>K4-I4</f>
        <v>21</v>
      </c>
      <c r="N4" s="122">
        <f>M4/I4</f>
        <v>0.40384615384615385</v>
      </c>
      <c r="O4" s="157">
        <v>5</v>
      </c>
      <c r="P4" s="108">
        <v>2</v>
      </c>
      <c r="Q4" s="156">
        <f>[1]Громад_Виправ!C7+[1]Громад_Виправ!M7+[1]Звільн_з_випр_УДЗ_і_Розш!C8+[1]Позб_права!C7</f>
        <v>4254</v>
      </c>
      <c r="R4" s="295"/>
      <c r="S4" s="143"/>
      <c r="T4" s="144"/>
    </row>
    <row r="5" spans="1:25" s="18" customFormat="1" ht="21" customHeight="1">
      <c r="A5" s="141">
        <v>2</v>
      </c>
      <c r="B5" s="142" t="s">
        <v>2</v>
      </c>
      <c r="C5" s="157">
        <v>40</v>
      </c>
      <c r="D5" s="119">
        <v>1.5497869043006587E-2</v>
      </c>
      <c r="E5" s="118">
        <v>45</v>
      </c>
      <c r="F5" s="119">
        <f t="shared" ref="F5:F28" si="0">E5/Q5</f>
        <v>1.5527950310559006E-2</v>
      </c>
      <c r="G5" s="120">
        <f t="shared" ref="G5:G28" si="1">E5-C5</f>
        <v>5</v>
      </c>
      <c r="H5" s="121">
        <f t="shared" ref="H5:H27" si="2">G5/C5</f>
        <v>0.125</v>
      </c>
      <c r="I5" s="157">
        <v>32</v>
      </c>
      <c r="J5" s="119">
        <v>1.239829523440527E-2</v>
      </c>
      <c r="K5" s="120">
        <v>34</v>
      </c>
      <c r="L5" s="119">
        <f t="shared" ref="L5:L28" si="3">K5/Q5</f>
        <v>1.1732229123533472E-2</v>
      </c>
      <c r="M5" s="120">
        <f t="shared" ref="M5:M28" si="4">K5-I5</f>
        <v>2</v>
      </c>
      <c r="N5" s="122">
        <f t="shared" ref="N5:N27" si="5">M5/I5</f>
        <v>6.25E-2</v>
      </c>
      <c r="O5" s="157">
        <v>0</v>
      </c>
      <c r="P5" s="108">
        <v>0</v>
      </c>
      <c r="Q5" s="156">
        <f>[1]Громад_Виправ!C8+[1]Громад_Виправ!M8+[1]Звільн_з_випр_УДЗ_і_Розш!C9+[1]Позб_права!C8</f>
        <v>2898</v>
      </c>
      <c r="R5" s="295"/>
      <c r="S5" s="143"/>
      <c r="T5" s="144"/>
    </row>
    <row r="6" spans="1:25" s="18" customFormat="1" ht="21" customHeight="1">
      <c r="A6" s="141">
        <v>3</v>
      </c>
      <c r="B6" s="142" t="s">
        <v>3</v>
      </c>
      <c r="C6" s="157">
        <v>220</v>
      </c>
      <c r="D6" s="119">
        <v>1.9110493398193189E-2</v>
      </c>
      <c r="E6" s="118">
        <v>273</v>
      </c>
      <c r="F6" s="119">
        <f t="shared" si="0"/>
        <v>2.2774672561942103E-2</v>
      </c>
      <c r="G6" s="120">
        <f t="shared" si="1"/>
        <v>53</v>
      </c>
      <c r="H6" s="121">
        <f t="shared" si="2"/>
        <v>0.24090909090909091</v>
      </c>
      <c r="I6" s="157">
        <v>166</v>
      </c>
      <c r="J6" s="119">
        <v>1.4419735927727589E-2</v>
      </c>
      <c r="K6" s="120">
        <v>195</v>
      </c>
      <c r="L6" s="119">
        <f t="shared" si="3"/>
        <v>1.6267623258530074E-2</v>
      </c>
      <c r="M6" s="120">
        <f t="shared" si="4"/>
        <v>29</v>
      </c>
      <c r="N6" s="122">
        <f t="shared" si="5"/>
        <v>0.1746987951807229</v>
      </c>
      <c r="O6" s="157">
        <v>1</v>
      </c>
      <c r="P6" s="108">
        <v>4</v>
      </c>
      <c r="Q6" s="156">
        <f>[1]Громад_Виправ!C9+[1]Громад_Виправ!M9+[1]Звільн_з_випр_УДЗ_і_Розш!C10+[1]Позб_права!C9</f>
        <v>11987</v>
      </c>
      <c r="R6" s="295"/>
      <c r="S6" s="143"/>
      <c r="T6" s="144"/>
    </row>
    <row r="7" spans="1:25" s="18" customFormat="1" ht="21" customHeight="1">
      <c r="A7" s="141">
        <v>4</v>
      </c>
      <c r="B7" s="142" t="s">
        <v>21</v>
      </c>
      <c r="C7" s="157">
        <v>51</v>
      </c>
      <c r="D7" s="119">
        <v>1.1409395973154362E-2</v>
      </c>
      <c r="E7" s="118">
        <v>58</v>
      </c>
      <c r="F7" s="119">
        <f t="shared" si="0"/>
        <v>1.4948453608247423E-2</v>
      </c>
      <c r="G7" s="120">
        <f t="shared" si="1"/>
        <v>7</v>
      </c>
      <c r="H7" s="121">
        <f t="shared" si="2"/>
        <v>0.13725490196078433</v>
      </c>
      <c r="I7" s="157">
        <v>34</v>
      </c>
      <c r="J7" s="119">
        <v>7.6062639821029079E-3</v>
      </c>
      <c r="K7" s="120">
        <v>43</v>
      </c>
      <c r="L7" s="119">
        <f t="shared" si="3"/>
        <v>1.1082474226804124E-2</v>
      </c>
      <c r="M7" s="120">
        <f t="shared" si="4"/>
        <v>9</v>
      </c>
      <c r="N7" s="122">
        <f t="shared" si="5"/>
        <v>0.26470588235294118</v>
      </c>
      <c r="O7" s="157">
        <v>0</v>
      </c>
      <c r="P7" s="108">
        <v>1</v>
      </c>
      <c r="Q7" s="156">
        <f>[1]Громад_Виправ!C10+[1]Громад_Виправ!M10+[1]Звільн_з_випр_УДЗ_і_Розш!C11+[1]Позб_права!C10</f>
        <v>3880</v>
      </c>
      <c r="R7" s="295"/>
      <c r="S7" s="143"/>
      <c r="T7" s="145"/>
    </row>
    <row r="8" spans="1:25" s="18" customFormat="1" ht="21" customHeight="1">
      <c r="A8" s="141">
        <v>5</v>
      </c>
      <c r="B8" s="142" t="s">
        <v>4</v>
      </c>
      <c r="C8" s="157">
        <v>66</v>
      </c>
      <c r="D8" s="119">
        <v>1.8399776972400333E-2</v>
      </c>
      <c r="E8" s="118">
        <v>81</v>
      </c>
      <c r="F8" s="119">
        <f t="shared" si="0"/>
        <v>1.9598354706024678E-2</v>
      </c>
      <c r="G8" s="120">
        <f t="shared" si="1"/>
        <v>15</v>
      </c>
      <c r="H8" s="121">
        <f t="shared" si="2"/>
        <v>0.22727272727272727</v>
      </c>
      <c r="I8" s="157">
        <v>55</v>
      </c>
      <c r="J8" s="119">
        <v>1.533314747700028E-2</v>
      </c>
      <c r="K8" s="120">
        <v>64</v>
      </c>
      <c r="L8" s="119">
        <f t="shared" si="3"/>
        <v>1.5485119767723203E-2</v>
      </c>
      <c r="M8" s="120">
        <f t="shared" si="4"/>
        <v>9</v>
      </c>
      <c r="N8" s="122">
        <f t="shared" si="5"/>
        <v>0.16363636363636364</v>
      </c>
      <c r="O8" s="157">
        <v>2</v>
      </c>
      <c r="P8" s="108">
        <v>1</v>
      </c>
      <c r="Q8" s="156">
        <f>[1]Громад_Виправ!C11+[1]Громад_Виправ!M11+[1]Звільн_з_випр_УДЗ_і_Розш!C12+[1]Позб_права!C11</f>
        <v>4133</v>
      </c>
      <c r="R8" s="295"/>
      <c r="S8" s="143"/>
      <c r="T8" s="144"/>
    </row>
    <row r="9" spans="1:25" s="18" customFormat="1" ht="21" customHeight="1">
      <c r="A9" s="141">
        <v>6</v>
      </c>
      <c r="B9" s="142" t="s">
        <v>5</v>
      </c>
      <c r="C9" s="157">
        <v>64</v>
      </c>
      <c r="D9" s="119">
        <v>1.8249215854006275E-2</v>
      </c>
      <c r="E9" s="118">
        <v>72</v>
      </c>
      <c r="F9" s="119">
        <f t="shared" si="0"/>
        <v>2.0100502512562814E-2</v>
      </c>
      <c r="G9" s="120">
        <f t="shared" si="1"/>
        <v>8</v>
      </c>
      <c r="H9" s="121">
        <f t="shared" si="2"/>
        <v>0.125</v>
      </c>
      <c r="I9" s="157">
        <v>55</v>
      </c>
      <c r="J9" s="119">
        <v>1.5682919874536641E-2</v>
      </c>
      <c r="K9" s="120">
        <v>57</v>
      </c>
      <c r="L9" s="119">
        <f t="shared" si="3"/>
        <v>1.5912897822445562E-2</v>
      </c>
      <c r="M9" s="120">
        <f t="shared" si="4"/>
        <v>2</v>
      </c>
      <c r="N9" s="122">
        <f t="shared" si="5"/>
        <v>3.6363636363636362E-2</v>
      </c>
      <c r="O9" s="157">
        <v>6</v>
      </c>
      <c r="P9" s="296">
        <v>3</v>
      </c>
      <c r="Q9" s="156">
        <f>[1]Громад_Виправ!C12+[1]Громад_Виправ!M12+[1]Звільн_з_випр_УДЗ_і_Розш!C13+[1]Позб_права!C12</f>
        <v>3582</v>
      </c>
      <c r="R9" s="295"/>
      <c r="S9" s="143"/>
      <c r="T9" s="144"/>
    </row>
    <row r="10" spans="1:25" s="18" customFormat="1" ht="21" customHeight="1">
      <c r="A10" s="141">
        <v>7</v>
      </c>
      <c r="B10" s="142" t="s">
        <v>6</v>
      </c>
      <c r="C10" s="157">
        <v>71</v>
      </c>
      <c r="D10" s="119">
        <v>1.4636157493300351E-2</v>
      </c>
      <c r="E10" s="118">
        <v>73</v>
      </c>
      <c r="F10" s="119">
        <f t="shared" si="0"/>
        <v>1.7088014981273408E-2</v>
      </c>
      <c r="G10" s="120">
        <f t="shared" si="1"/>
        <v>2</v>
      </c>
      <c r="H10" s="121">
        <f t="shared" si="2"/>
        <v>2.8169014084507043E-2</v>
      </c>
      <c r="I10" s="157">
        <v>50</v>
      </c>
      <c r="J10" s="119">
        <v>1.0307153164296021E-2</v>
      </c>
      <c r="K10" s="120">
        <v>52</v>
      </c>
      <c r="L10" s="119">
        <f t="shared" si="3"/>
        <v>1.2172284644194757E-2</v>
      </c>
      <c r="M10" s="120">
        <f t="shared" si="4"/>
        <v>2</v>
      </c>
      <c r="N10" s="122">
        <f t="shared" si="5"/>
        <v>0.04</v>
      </c>
      <c r="O10" s="157">
        <v>0</v>
      </c>
      <c r="P10" s="108">
        <v>0</v>
      </c>
      <c r="Q10" s="156">
        <f>[1]Громад_Виправ!C13+[1]Громад_Виправ!M13+[1]Звільн_з_випр_УДЗ_і_Розш!C14+[1]Позб_права!C13</f>
        <v>4272</v>
      </c>
      <c r="R10" s="295"/>
      <c r="S10" s="143"/>
      <c r="T10" s="144"/>
      <c r="X10" s="18" t="s">
        <v>60</v>
      </c>
    </row>
    <row r="11" spans="1:25" s="18" customFormat="1" ht="21" customHeight="1">
      <c r="A11" s="141">
        <v>8</v>
      </c>
      <c r="B11" s="142" t="s">
        <v>22</v>
      </c>
      <c r="C11" s="157">
        <v>46</v>
      </c>
      <c r="D11" s="119">
        <v>2.5302530253025302E-2</v>
      </c>
      <c r="E11" s="118">
        <v>66</v>
      </c>
      <c r="F11" s="119">
        <f t="shared" si="0"/>
        <v>3.2868525896414341E-2</v>
      </c>
      <c r="G11" s="120">
        <f t="shared" si="1"/>
        <v>20</v>
      </c>
      <c r="H11" s="121">
        <f t="shared" si="2"/>
        <v>0.43478260869565216</v>
      </c>
      <c r="I11" s="157">
        <v>31</v>
      </c>
      <c r="J11" s="119">
        <v>1.7051705170517052E-2</v>
      </c>
      <c r="K11" s="120">
        <v>44</v>
      </c>
      <c r="L11" s="119">
        <f t="shared" si="3"/>
        <v>2.1912350597609563E-2</v>
      </c>
      <c r="M11" s="120">
        <f t="shared" si="4"/>
        <v>13</v>
      </c>
      <c r="N11" s="122">
        <f t="shared" si="5"/>
        <v>0.41935483870967744</v>
      </c>
      <c r="O11" s="157">
        <v>1</v>
      </c>
      <c r="P11" s="108">
        <v>0</v>
      </c>
      <c r="Q11" s="156">
        <f>[1]Громад_Виправ!C14+[1]Громад_Виправ!M14+[1]Звільн_з_випр_УДЗ_і_Розш!C15+[1]Позб_права!C14</f>
        <v>2008</v>
      </c>
      <c r="R11" s="295"/>
      <c r="S11" s="143"/>
      <c r="T11" s="144"/>
    </row>
    <row r="12" spans="1:25" s="18" customFormat="1" ht="21" customHeight="1">
      <c r="A12" s="141">
        <v>9</v>
      </c>
      <c r="B12" s="142" t="s">
        <v>66</v>
      </c>
      <c r="C12" s="158">
        <v>122</v>
      </c>
      <c r="D12" s="119">
        <v>9.3658836173806225E-3</v>
      </c>
      <c r="E12" s="118">
        <v>181</v>
      </c>
      <c r="F12" s="119">
        <f t="shared" si="0"/>
        <v>1.1941677112885135E-2</v>
      </c>
      <c r="G12" s="120">
        <f t="shared" si="1"/>
        <v>59</v>
      </c>
      <c r="H12" s="121">
        <f t="shared" si="2"/>
        <v>0.48360655737704916</v>
      </c>
      <c r="I12" s="158">
        <v>93</v>
      </c>
      <c r="J12" s="119">
        <v>7.1395670198065404E-3</v>
      </c>
      <c r="K12" s="120">
        <v>136</v>
      </c>
      <c r="L12" s="119">
        <f t="shared" si="3"/>
        <v>8.9727518638252953E-3</v>
      </c>
      <c r="M12" s="120">
        <f t="shared" si="4"/>
        <v>43</v>
      </c>
      <c r="N12" s="122">
        <f t="shared" si="5"/>
        <v>0.46236559139784944</v>
      </c>
      <c r="O12" s="158">
        <v>0</v>
      </c>
      <c r="P12" s="108">
        <v>1</v>
      </c>
      <c r="Q12" s="156">
        <f>[1]Громад_Виправ!C15+[1]Громад_Виправ!M15+[1]Звільн_з_випр_УДЗ_і_Розш!C16+[1]Позб_права!C15</f>
        <v>15157</v>
      </c>
      <c r="R12" s="295"/>
      <c r="S12" s="143"/>
      <c r="T12" s="144"/>
    </row>
    <row r="13" spans="1:25" s="18" customFormat="1" ht="21" customHeight="1">
      <c r="A13" s="141">
        <v>10</v>
      </c>
      <c r="B13" s="142" t="s">
        <v>7</v>
      </c>
      <c r="C13" s="157">
        <v>77</v>
      </c>
      <c r="D13" s="119">
        <v>2.50814332247557E-2</v>
      </c>
      <c r="E13" s="118">
        <v>77</v>
      </c>
      <c r="F13" s="119">
        <f t="shared" si="0"/>
        <v>2.3965141612200435E-2</v>
      </c>
      <c r="G13" s="120">
        <f t="shared" si="1"/>
        <v>0</v>
      </c>
      <c r="H13" s="121">
        <f t="shared" si="2"/>
        <v>0</v>
      </c>
      <c r="I13" s="157">
        <v>63</v>
      </c>
      <c r="J13" s="119">
        <v>2.0521172638436481E-2</v>
      </c>
      <c r="K13" s="120">
        <v>65</v>
      </c>
      <c r="L13" s="119">
        <f t="shared" si="3"/>
        <v>2.0230314347961405E-2</v>
      </c>
      <c r="M13" s="120">
        <f t="shared" si="4"/>
        <v>2</v>
      </c>
      <c r="N13" s="122">
        <f t="shared" si="5"/>
        <v>3.1746031746031744E-2</v>
      </c>
      <c r="O13" s="157">
        <v>2</v>
      </c>
      <c r="P13" s="108">
        <v>0</v>
      </c>
      <c r="Q13" s="156">
        <f>[1]Громад_Виправ!C16+[1]Громад_Виправ!M16+[1]Звільн_з_випр_УДЗ_і_Розш!C17+[1]Позб_права!C16</f>
        <v>3213</v>
      </c>
      <c r="R13" s="295"/>
      <c r="S13" s="143"/>
      <c r="T13" s="144"/>
    </row>
    <row r="14" spans="1:25" s="18" customFormat="1" ht="21" customHeight="1">
      <c r="A14" s="141">
        <v>11</v>
      </c>
      <c r="B14" s="142" t="s">
        <v>23</v>
      </c>
      <c r="C14" s="157">
        <v>32</v>
      </c>
      <c r="D14" s="119">
        <v>1.532567049808429E-2</v>
      </c>
      <c r="E14" s="118">
        <v>0</v>
      </c>
      <c r="F14" s="119">
        <f t="shared" si="0"/>
        <v>0</v>
      </c>
      <c r="G14" s="120">
        <f t="shared" si="1"/>
        <v>-32</v>
      </c>
      <c r="H14" s="121">
        <f t="shared" si="2"/>
        <v>-1</v>
      </c>
      <c r="I14" s="157">
        <v>15</v>
      </c>
      <c r="J14" s="119">
        <v>7.1839080459770114E-3</v>
      </c>
      <c r="K14" s="120">
        <v>0</v>
      </c>
      <c r="L14" s="119">
        <f t="shared" si="3"/>
        <v>0</v>
      </c>
      <c r="M14" s="120">
        <f t="shared" si="4"/>
        <v>-15</v>
      </c>
      <c r="N14" s="122">
        <f t="shared" si="5"/>
        <v>-1</v>
      </c>
      <c r="O14" s="157">
        <v>1</v>
      </c>
      <c r="P14" s="108">
        <v>0</v>
      </c>
      <c r="Q14" s="156">
        <f>[1]Громад_Виправ!C17+[1]Громад_Виправ!M17+[1]Звільн_з_випр_УДЗ_і_Розш!C18+[1]Позб_права!C17</f>
        <v>1216</v>
      </c>
      <c r="R14" s="295"/>
      <c r="S14" s="143"/>
      <c r="T14" s="145"/>
    </row>
    <row r="15" spans="1:25" s="18" customFormat="1" ht="21" customHeight="1">
      <c r="A15" s="141">
        <v>12</v>
      </c>
      <c r="B15" s="142" t="s">
        <v>8</v>
      </c>
      <c r="C15" s="157">
        <v>66</v>
      </c>
      <c r="D15" s="119">
        <v>1.4042553191489362E-2</v>
      </c>
      <c r="E15" s="118">
        <v>95</v>
      </c>
      <c r="F15" s="119">
        <f t="shared" si="0"/>
        <v>1.9595709570957097E-2</v>
      </c>
      <c r="G15" s="120">
        <f t="shared" si="1"/>
        <v>29</v>
      </c>
      <c r="H15" s="121">
        <f t="shared" si="2"/>
        <v>0.43939393939393939</v>
      </c>
      <c r="I15" s="157">
        <v>44</v>
      </c>
      <c r="J15" s="119">
        <v>9.3617021276595751E-3</v>
      </c>
      <c r="K15" s="120">
        <v>69</v>
      </c>
      <c r="L15" s="119">
        <f t="shared" si="3"/>
        <v>1.4232673267326733E-2</v>
      </c>
      <c r="M15" s="120">
        <f t="shared" si="4"/>
        <v>25</v>
      </c>
      <c r="N15" s="122">
        <f t="shared" si="5"/>
        <v>0.56818181818181823</v>
      </c>
      <c r="O15" s="157">
        <v>1</v>
      </c>
      <c r="P15" s="108">
        <v>0</v>
      </c>
      <c r="Q15" s="156">
        <f>[1]Громад_Виправ!C18+[1]Громад_Виправ!M18+[1]Звільн_з_випр_УДЗ_і_Розш!C19+[1]Позб_права!C18</f>
        <v>4848</v>
      </c>
      <c r="R15" s="295"/>
      <c r="S15" s="143"/>
      <c r="T15" s="144"/>
    </row>
    <row r="16" spans="1:25" s="18" customFormat="1" ht="21" customHeight="1">
      <c r="A16" s="141">
        <v>13</v>
      </c>
      <c r="B16" s="142" t="s">
        <v>9</v>
      </c>
      <c r="C16" s="157">
        <v>45</v>
      </c>
      <c r="D16" s="119">
        <v>1.4294790343074968E-2</v>
      </c>
      <c r="E16" s="118">
        <v>54</v>
      </c>
      <c r="F16" s="119">
        <f t="shared" si="0"/>
        <v>1.5873015873015872E-2</v>
      </c>
      <c r="G16" s="120">
        <f t="shared" si="1"/>
        <v>9</v>
      </c>
      <c r="H16" s="121">
        <f t="shared" si="2"/>
        <v>0.2</v>
      </c>
      <c r="I16" s="157">
        <v>32</v>
      </c>
      <c r="J16" s="119">
        <v>1.0165184243964422E-2</v>
      </c>
      <c r="K16" s="120">
        <v>40</v>
      </c>
      <c r="L16" s="119">
        <f t="shared" si="3"/>
        <v>1.1757789535567314E-2</v>
      </c>
      <c r="M16" s="120">
        <f t="shared" si="4"/>
        <v>8</v>
      </c>
      <c r="N16" s="122">
        <f t="shared" si="5"/>
        <v>0.25</v>
      </c>
      <c r="O16" s="157">
        <v>3</v>
      </c>
      <c r="P16" s="108">
        <v>1</v>
      </c>
      <c r="Q16" s="156">
        <f>[1]Громад_Виправ!C19+[1]Громад_Виправ!M19+[1]Звільн_з_випр_УДЗ_і_Розш!C20+[1]Позб_права!C19</f>
        <v>3402</v>
      </c>
      <c r="R16" s="295"/>
      <c r="S16" s="143"/>
      <c r="T16" s="144"/>
    </row>
    <row r="17" spans="1:20" s="18" customFormat="1" ht="21" customHeight="1">
      <c r="A17" s="141">
        <v>14</v>
      </c>
      <c r="B17" s="142" t="s">
        <v>24</v>
      </c>
      <c r="C17" s="157">
        <v>40</v>
      </c>
      <c r="D17" s="119">
        <v>5.8496636443404505E-3</v>
      </c>
      <c r="E17" s="118">
        <v>58</v>
      </c>
      <c r="F17" s="119">
        <f t="shared" si="0"/>
        <v>7.4713384001030532E-3</v>
      </c>
      <c r="G17" s="120">
        <f t="shared" si="1"/>
        <v>18</v>
      </c>
      <c r="H17" s="121">
        <f t="shared" si="2"/>
        <v>0.45</v>
      </c>
      <c r="I17" s="157">
        <v>38</v>
      </c>
      <c r="J17" s="119">
        <v>5.5571804621234282E-3</v>
      </c>
      <c r="K17" s="120">
        <v>39</v>
      </c>
      <c r="L17" s="119">
        <f t="shared" si="3"/>
        <v>5.0238309931727428E-3</v>
      </c>
      <c r="M17" s="120">
        <f t="shared" si="4"/>
        <v>1</v>
      </c>
      <c r="N17" s="122">
        <f t="shared" si="5"/>
        <v>2.6315789473684209E-2</v>
      </c>
      <c r="O17" s="157">
        <v>3</v>
      </c>
      <c r="P17" s="108">
        <v>6</v>
      </c>
      <c r="Q17" s="156">
        <f>[1]Громад_Виправ!C20+[1]Громад_Виправ!M20+[1]Звільн_з_випр_УДЗ_і_Розш!C21+[1]Позб_права!C20</f>
        <v>7763</v>
      </c>
      <c r="R17" s="295"/>
      <c r="S17" s="143"/>
      <c r="T17" s="144"/>
    </row>
    <row r="18" spans="1:20" s="18" customFormat="1" ht="21" customHeight="1">
      <c r="A18" s="141">
        <v>15</v>
      </c>
      <c r="B18" s="142" t="s">
        <v>10</v>
      </c>
      <c r="C18" s="157">
        <v>142</v>
      </c>
      <c r="D18" s="119">
        <v>3.1408980314089806E-2</v>
      </c>
      <c r="E18" s="118">
        <v>183</v>
      </c>
      <c r="F18" s="119">
        <f t="shared" si="0"/>
        <v>3.5260115606936419E-2</v>
      </c>
      <c r="G18" s="120">
        <f t="shared" si="1"/>
        <v>41</v>
      </c>
      <c r="H18" s="121">
        <f t="shared" si="2"/>
        <v>0.28873239436619719</v>
      </c>
      <c r="I18" s="157">
        <v>104</v>
      </c>
      <c r="J18" s="119">
        <v>2.3003760230037602E-2</v>
      </c>
      <c r="K18" s="120">
        <v>133</v>
      </c>
      <c r="L18" s="119">
        <f t="shared" si="3"/>
        <v>2.5626204238921001E-2</v>
      </c>
      <c r="M18" s="120">
        <f t="shared" si="4"/>
        <v>29</v>
      </c>
      <c r="N18" s="122">
        <f t="shared" si="5"/>
        <v>0.27884615384615385</v>
      </c>
      <c r="O18" s="157">
        <v>2</v>
      </c>
      <c r="P18" s="108">
        <v>2</v>
      </c>
      <c r="Q18" s="156">
        <f>[1]Громад_Виправ!C21+[1]Громад_Виправ!M21+[1]Звільн_з_випр_УДЗ_і_Розш!C22+[1]Позб_права!C21</f>
        <v>5190</v>
      </c>
      <c r="R18" s="295"/>
      <c r="S18" s="143"/>
      <c r="T18" s="144"/>
    </row>
    <row r="19" spans="1:20" s="18" customFormat="1" ht="21" customHeight="1">
      <c r="A19" s="141">
        <v>16</v>
      </c>
      <c r="B19" s="142" t="s">
        <v>11</v>
      </c>
      <c r="C19" s="157">
        <v>29</v>
      </c>
      <c r="D19" s="119">
        <v>1.0079944386513729E-2</v>
      </c>
      <c r="E19" s="118">
        <v>40</v>
      </c>
      <c r="F19" s="119">
        <f t="shared" si="0"/>
        <v>1.2845215157353885E-2</v>
      </c>
      <c r="G19" s="120">
        <f t="shared" si="1"/>
        <v>11</v>
      </c>
      <c r="H19" s="121">
        <f t="shared" si="2"/>
        <v>0.37931034482758619</v>
      </c>
      <c r="I19" s="157">
        <v>23</v>
      </c>
      <c r="J19" s="119">
        <v>7.9944386513729586E-3</v>
      </c>
      <c r="K19" s="120">
        <v>26</v>
      </c>
      <c r="L19" s="119">
        <f t="shared" si="3"/>
        <v>8.3493898522800265E-3</v>
      </c>
      <c r="M19" s="120">
        <f t="shared" si="4"/>
        <v>3</v>
      </c>
      <c r="N19" s="122">
        <f t="shared" si="5"/>
        <v>0.13043478260869565</v>
      </c>
      <c r="O19" s="157">
        <v>0</v>
      </c>
      <c r="P19" s="108">
        <v>0</v>
      </c>
      <c r="Q19" s="156">
        <f>[1]Громад_Виправ!C22+[1]Громад_Виправ!M22+[1]Звільн_з_випр_УДЗ_і_Розш!C23+[1]Позб_права!C22</f>
        <v>3114</v>
      </c>
      <c r="R19" s="295"/>
      <c r="S19" s="143"/>
      <c r="T19" s="144"/>
    </row>
    <row r="20" spans="1:20" s="18" customFormat="1" ht="21" customHeight="1">
      <c r="A20" s="141">
        <v>17</v>
      </c>
      <c r="B20" s="142" t="s">
        <v>12</v>
      </c>
      <c r="C20" s="157">
        <v>62</v>
      </c>
      <c r="D20" s="119">
        <v>2.780269058295964E-2</v>
      </c>
      <c r="E20" s="118">
        <v>60</v>
      </c>
      <c r="F20" s="119">
        <f t="shared" si="0"/>
        <v>2.4559967253376995E-2</v>
      </c>
      <c r="G20" s="120">
        <f t="shared" si="1"/>
        <v>-2</v>
      </c>
      <c r="H20" s="121">
        <f t="shared" si="2"/>
        <v>-3.2258064516129031E-2</v>
      </c>
      <c r="I20" s="157">
        <v>38</v>
      </c>
      <c r="J20" s="119">
        <v>1.7040358744394617E-2</v>
      </c>
      <c r="K20" s="120">
        <v>39</v>
      </c>
      <c r="L20" s="119">
        <f t="shared" si="3"/>
        <v>1.5963978714695046E-2</v>
      </c>
      <c r="M20" s="120">
        <f t="shared" si="4"/>
        <v>1</v>
      </c>
      <c r="N20" s="122">
        <f t="shared" si="5"/>
        <v>2.6315789473684209E-2</v>
      </c>
      <c r="O20" s="157">
        <v>1</v>
      </c>
      <c r="P20" s="108">
        <v>1</v>
      </c>
      <c r="Q20" s="156">
        <f>[1]Громад_Виправ!C23+[1]Громад_Виправ!M23+[1]Звільн_з_випр_УДЗ_і_Розш!C24+[1]Позб_права!C23</f>
        <v>2443</v>
      </c>
      <c r="R20" s="295"/>
      <c r="S20" s="143"/>
      <c r="T20" s="143"/>
    </row>
    <row r="21" spans="1:20" s="18" customFormat="1" ht="21" customHeight="1">
      <c r="A21" s="141">
        <v>18</v>
      </c>
      <c r="B21" s="142" t="s">
        <v>13</v>
      </c>
      <c r="C21" s="157">
        <v>27</v>
      </c>
      <c r="D21" s="119">
        <v>1.6676961087090797E-2</v>
      </c>
      <c r="E21" s="118">
        <v>47</v>
      </c>
      <c r="F21" s="119">
        <f t="shared" si="0"/>
        <v>2.5488069414316701E-2</v>
      </c>
      <c r="G21" s="120">
        <f t="shared" si="1"/>
        <v>20</v>
      </c>
      <c r="H21" s="121">
        <f t="shared" si="2"/>
        <v>0.7407407407407407</v>
      </c>
      <c r="I21" s="157">
        <v>18</v>
      </c>
      <c r="J21" s="119">
        <v>1.1117974058060531E-2</v>
      </c>
      <c r="K21" s="120">
        <v>22</v>
      </c>
      <c r="L21" s="119">
        <f t="shared" si="3"/>
        <v>1.193058568329718E-2</v>
      </c>
      <c r="M21" s="120">
        <f t="shared" si="4"/>
        <v>4</v>
      </c>
      <c r="N21" s="122">
        <f t="shared" si="5"/>
        <v>0.22222222222222221</v>
      </c>
      <c r="O21" s="157">
        <v>0</v>
      </c>
      <c r="P21" s="108">
        <v>1</v>
      </c>
      <c r="Q21" s="156">
        <f>[1]Громад_Виправ!C24+[1]Громад_Виправ!M24+[1]Звільн_з_випр_УДЗ_і_Розш!C25+[1]Позб_права!C24</f>
        <v>1844</v>
      </c>
      <c r="R21" s="295"/>
      <c r="S21" s="143"/>
      <c r="T21" s="143"/>
    </row>
    <row r="22" spans="1:20" s="18" customFormat="1" ht="21" customHeight="1">
      <c r="A22" s="141">
        <v>19</v>
      </c>
      <c r="B22" s="142" t="s">
        <v>14</v>
      </c>
      <c r="C22" s="157">
        <v>58</v>
      </c>
      <c r="D22" s="119">
        <v>8.426558186837135E-3</v>
      </c>
      <c r="E22" s="118">
        <v>153</v>
      </c>
      <c r="F22" s="119">
        <f t="shared" si="0"/>
        <v>1.9335271072917982E-2</v>
      </c>
      <c r="G22" s="120">
        <f t="shared" si="1"/>
        <v>95</v>
      </c>
      <c r="H22" s="121">
        <f t="shared" si="2"/>
        <v>1.6379310344827587</v>
      </c>
      <c r="I22" s="157">
        <v>45</v>
      </c>
      <c r="J22" s="119">
        <v>6.5378468690977772E-3</v>
      </c>
      <c r="K22" s="120">
        <v>98</v>
      </c>
      <c r="L22" s="119">
        <f t="shared" si="3"/>
        <v>1.2384683432326552E-2</v>
      </c>
      <c r="M22" s="120">
        <f t="shared" si="4"/>
        <v>53</v>
      </c>
      <c r="N22" s="122">
        <f t="shared" si="5"/>
        <v>1.1777777777777778</v>
      </c>
      <c r="O22" s="157">
        <v>2</v>
      </c>
      <c r="P22" s="108">
        <v>2</v>
      </c>
      <c r="Q22" s="156">
        <f>[1]Громад_Виправ!C25+[1]Громад_Виправ!M25+[1]Звільн_з_випр_УДЗ_і_Розш!C26+[1]Позб_права!C25</f>
        <v>7913</v>
      </c>
      <c r="R22" s="295"/>
      <c r="S22" s="143"/>
      <c r="T22" s="143"/>
    </row>
    <row r="23" spans="1:20" s="18" customFormat="1" ht="21" customHeight="1">
      <c r="A23" s="141">
        <v>20</v>
      </c>
      <c r="B23" s="142" t="s">
        <v>15</v>
      </c>
      <c r="C23" s="157">
        <v>3</v>
      </c>
      <c r="D23" s="119">
        <v>1.5641293013555788E-3</v>
      </c>
      <c r="E23" s="118">
        <v>21</v>
      </c>
      <c r="F23" s="119">
        <f t="shared" si="0"/>
        <v>1.4472777394900068E-2</v>
      </c>
      <c r="G23" s="120">
        <f t="shared" si="1"/>
        <v>18</v>
      </c>
      <c r="H23" s="121">
        <f t="shared" si="2"/>
        <v>6</v>
      </c>
      <c r="I23" s="157">
        <v>3</v>
      </c>
      <c r="J23" s="119">
        <v>1.5641293013555788E-3</v>
      </c>
      <c r="K23" s="120">
        <v>9</v>
      </c>
      <c r="L23" s="119">
        <f t="shared" si="3"/>
        <v>6.202618883528601E-3</v>
      </c>
      <c r="M23" s="120">
        <f t="shared" si="4"/>
        <v>6</v>
      </c>
      <c r="N23" s="122">
        <f t="shared" si="5"/>
        <v>2</v>
      </c>
      <c r="O23" s="157">
        <v>0</v>
      </c>
      <c r="P23" s="108">
        <v>0</v>
      </c>
      <c r="Q23" s="156">
        <f>[1]Громад_Виправ!C26+[1]Громад_Виправ!M26+[1]Звільн_з_випр_УДЗ_і_Розш!C27+[1]Позб_права!C26</f>
        <v>1451</v>
      </c>
      <c r="R23" s="295"/>
      <c r="S23" s="143"/>
      <c r="T23" s="143"/>
    </row>
    <row r="24" spans="1:20" s="18" customFormat="1" ht="21" customHeight="1">
      <c r="A24" s="141">
        <v>21</v>
      </c>
      <c r="B24" s="142" t="s">
        <v>16</v>
      </c>
      <c r="C24" s="157">
        <v>42</v>
      </c>
      <c r="D24" s="119">
        <v>1.4825273561595482E-2</v>
      </c>
      <c r="E24" s="118">
        <v>74</v>
      </c>
      <c r="F24" s="119">
        <f t="shared" si="0"/>
        <v>2.4865591397849461E-2</v>
      </c>
      <c r="G24" s="120">
        <f t="shared" si="1"/>
        <v>32</v>
      </c>
      <c r="H24" s="121">
        <f t="shared" si="2"/>
        <v>0.76190476190476186</v>
      </c>
      <c r="I24" s="157">
        <v>35</v>
      </c>
      <c r="J24" s="119">
        <v>1.2354394634662902E-2</v>
      </c>
      <c r="K24" s="120">
        <v>58</v>
      </c>
      <c r="L24" s="119">
        <f t="shared" si="3"/>
        <v>1.9489247311827957E-2</v>
      </c>
      <c r="M24" s="120">
        <f t="shared" si="4"/>
        <v>23</v>
      </c>
      <c r="N24" s="122">
        <f t="shared" si="5"/>
        <v>0.65714285714285714</v>
      </c>
      <c r="O24" s="157">
        <v>0</v>
      </c>
      <c r="P24" s="108">
        <v>0</v>
      </c>
      <c r="Q24" s="156">
        <f>[1]Громад_Виправ!C27+[1]Громад_Виправ!M27+[1]Звільн_з_випр_УДЗ_і_Розш!C28+[1]Позб_права!C27</f>
        <v>2976</v>
      </c>
      <c r="R24" s="295"/>
      <c r="S24" s="143"/>
      <c r="T24" s="143"/>
    </row>
    <row r="25" spans="1:20" s="18" customFormat="1" ht="21" customHeight="1">
      <c r="A25" s="141">
        <v>22</v>
      </c>
      <c r="B25" s="142" t="s">
        <v>17</v>
      </c>
      <c r="C25" s="157">
        <v>95</v>
      </c>
      <c r="D25" s="119">
        <v>2.8963414634146343E-2</v>
      </c>
      <c r="E25" s="118">
        <v>111</v>
      </c>
      <c r="F25" s="119">
        <f t="shared" si="0"/>
        <v>2.9057591623036651E-2</v>
      </c>
      <c r="G25" s="120">
        <f t="shared" si="1"/>
        <v>16</v>
      </c>
      <c r="H25" s="121">
        <f t="shared" si="2"/>
        <v>0.16842105263157894</v>
      </c>
      <c r="I25" s="157">
        <v>57</v>
      </c>
      <c r="J25" s="119">
        <v>1.7378048780487806E-2</v>
      </c>
      <c r="K25" s="120">
        <v>87</v>
      </c>
      <c r="L25" s="119">
        <f t="shared" si="3"/>
        <v>2.2774869109947644E-2</v>
      </c>
      <c r="M25" s="120">
        <f t="shared" si="4"/>
        <v>30</v>
      </c>
      <c r="N25" s="122">
        <f t="shared" si="5"/>
        <v>0.52631578947368418</v>
      </c>
      <c r="O25" s="157">
        <v>0</v>
      </c>
      <c r="P25" s="108">
        <v>0</v>
      </c>
      <c r="Q25" s="156">
        <f>[1]Громад_Виправ!C28+[1]Громад_Виправ!M28+[1]Звільн_з_випр_УДЗ_і_Розш!C29+[1]Позб_права!C28</f>
        <v>3820</v>
      </c>
      <c r="R25" s="295"/>
      <c r="S25" s="143"/>
      <c r="T25" s="143"/>
    </row>
    <row r="26" spans="1:20" s="18" customFormat="1" ht="21" customHeight="1">
      <c r="A26" s="141">
        <v>23</v>
      </c>
      <c r="B26" s="142" t="s">
        <v>19</v>
      </c>
      <c r="C26" s="159">
        <v>8</v>
      </c>
      <c r="D26" s="160">
        <v>4.5300113250283129E-3</v>
      </c>
      <c r="E26" s="118">
        <v>10</v>
      </c>
      <c r="F26" s="119">
        <f t="shared" si="0"/>
        <v>5.5710306406685237E-3</v>
      </c>
      <c r="G26" s="120">
        <f t="shared" si="1"/>
        <v>2</v>
      </c>
      <c r="H26" s="121">
        <f t="shared" si="2"/>
        <v>0.25</v>
      </c>
      <c r="I26" s="159">
        <v>8</v>
      </c>
      <c r="J26" s="160">
        <v>4.5300113250283129E-3</v>
      </c>
      <c r="K26" s="120">
        <v>10</v>
      </c>
      <c r="L26" s="119">
        <f t="shared" si="3"/>
        <v>5.5710306406685237E-3</v>
      </c>
      <c r="M26" s="120">
        <f t="shared" si="4"/>
        <v>2</v>
      </c>
      <c r="N26" s="122">
        <f t="shared" si="5"/>
        <v>0.25</v>
      </c>
      <c r="O26" s="159">
        <v>0</v>
      </c>
      <c r="P26" s="108">
        <v>1</v>
      </c>
      <c r="Q26" s="156">
        <f>[1]Громад_Виправ!C29+[1]Громад_Виправ!M29+[1]Звільн_з_випр_УДЗ_і_Розш!C30+[1]Позб_права!C29</f>
        <v>1795</v>
      </c>
      <c r="R26" s="295"/>
      <c r="S26" s="143"/>
      <c r="T26" s="143"/>
    </row>
    <row r="27" spans="1:20" s="18" customFormat="1" ht="21" customHeight="1" thickBot="1">
      <c r="A27" s="146">
        <v>24</v>
      </c>
      <c r="B27" s="142" t="s">
        <v>18</v>
      </c>
      <c r="C27" s="159">
        <v>37</v>
      </c>
      <c r="D27" s="160">
        <v>1.5429524603836531E-2</v>
      </c>
      <c r="E27" s="123">
        <v>86</v>
      </c>
      <c r="F27" s="119">
        <f t="shared" si="0"/>
        <v>2.9361556845339705E-2</v>
      </c>
      <c r="G27" s="124">
        <f t="shared" si="1"/>
        <v>49</v>
      </c>
      <c r="H27" s="125">
        <f t="shared" si="2"/>
        <v>1.3243243243243243</v>
      </c>
      <c r="I27" s="159">
        <v>31</v>
      </c>
      <c r="J27" s="160">
        <v>1.292743953294412E-2</v>
      </c>
      <c r="K27" s="124">
        <v>69</v>
      </c>
      <c r="L27" s="126">
        <f t="shared" si="3"/>
        <v>2.3557528166609765E-2</v>
      </c>
      <c r="M27" s="124">
        <f t="shared" si="4"/>
        <v>38</v>
      </c>
      <c r="N27" s="122">
        <f t="shared" si="5"/>
        <v>1.2258064516129032</v>
      </c>
      <c r="O27" s="159">
        <v>0</v>
      </c>
      <c r="P27" s="109">
        <v>1</v>
      </c>
      <c r="Q27" s="156">
        <f>[1]Громад_Виправ!C30+[1]Громад_Виправ!M30+[1]Звільн_з_випр_УДЗ_і_Розш!C31+[1]Позб_права!C30</f>
        <v>2929</v>
      </c>
      <c r="R27" s="295"/>
      <c r="S27" s="143"/>
      <c r="T27" s="143"/>
    </row>
    <row r="28" spans="1:20" ht="21" customHeight="1" thickBot="1">
      <c r="A28" s="281" t="s">
        <v>40</v>
      </c>
      <c r="B28" s="282"/>
      <c r="C28" s="161">
        <v>1509</v>
      </c>
      <c r="D28" s="162">
        <v>1.515592828805303E-2</v>
      </c>
      <c r="E28" s="127">
        <f>SUM(E4:E27)</f>
        <v>2008</v>
      </c>
      <c r="F28" s="119">
        <f t="shared" si="0"/>
        <v>1.8927682678531031E-2</v>
      </c>
      <c r="G28" s="127">
        <f t="shared" si="1"/>
        <v>499</v>
      </c>
      <c r="H28" s="128">
        <f>G28/C28</f>
        <v>0.33068257123923128</v>
      </c>
      <c r="I28" s="161">
        <v>1122</v>
      </c>
      <c r="J28" s="162">
        <v>1.1269020238035454E-2</v>
      </c>
      <c r="K28" s="127">
        <f>SUM(K4:K27)</f>
        <v>1462</v>
      </c>
      <c r="L28" s="129">
        <f t="shared" si="3"/>
        <v>1.3781011990045999E-2</v>
      </c>
      <c r="M28" s="130">
        <f t="shared" si="4"/>
        <v>340</v>
      </c>
      <c r="N28" s="131">
        <f>M28/I28</f>
        <v>0.30303030303030304</v>
      </c>
      <c r="O28" s="161">
        <v>30</v>
      </c>
      <c r="P28" s="110">
        <f>SUM(P4:P27)</f>
        <v>27</v>
      </c>
      <c r="Q28" s="156">
        <f>SUM(Q4:Q27)</f>
        <v>106088</v>
      </c>
      <c r="R28" s="297"/>
      <c r="S28" s="147"/>
      <c r="T28" s="143"/>
    </row>
    <row r="29" spans="1:20" ht="21.75" customHeight="1">
      <c r="D29" s="148"/>
      <c r="E29" s="149"/>
      <c r="F29" s="149"/>
      <c r="G29" s="149"/>
      <c r="H29" s="149"/>
      <c r="I29" s="150"/>
      <c r="J29" s="150"/>
      <c r="K29" s="150"/>
      <c r="L29" s="151"/>
      <c r="M29" s="151"/>
      <c r="N29" s="151"/>
      <c r="O29" s="151"/>
      <c r="R29" s="152"/>
    </row>
    <row r="30" spans="1:20" ht="16.5">
      <c r="A30" s="283" t="s">
        <v>60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t="s">
        <v>60</v>
      </c>
      <c r="R30" s="152"/>
    </row>
    <row r="31" spans="1:20" ht="12.75" customHeight="1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t="s">
        <v>60</v>
      </c>
    </row>
    <row r="32" spans="1:20" ht="18.75">
      <c r="A32" s="153"/>
      <c r="B32" s="153"/>
      <c r="C32" s="154"/>
      <c r="D32" s="155"/>
      <c r="E32" s="155"/>
      <c r="F32" s="155"/>
      <c r="G32" s="155"/>
      <c r="H32" s="155"/>
    </row>
    <row r="33" spans="1:3" ht="18.75">
      <c r="A33" s="153"/>
      <c r="B33" s="153"/>
      <c r="C33" s="154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2023-11-06T06:47:55Z</cp:lastPrinted>
  <dcterms:created xsi:type="dcterms:W3CDTF">2001-12-24T16:23:20Z</dcterms:created>
  <dcterms:modified xsi:type="dcterms:W3CDTF">2023-12-29T09:57:36Z</dcterms:modified>
</cp:coreProperties>
</file>