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12.2023\на сайт станом на 01 грудня\Розділ ІІ стат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E28" i="36"/>
  <c r="G28" i="36" s="1"/>
  <c r="H28" i="36" s="1"/>
  <c r="Q27" i="36"/>
  <c r="M27" i="36"/>
  <c r="N27" i="36" s="1"/>
  <c r="L27" i="36"/>
  <c r="H27" i="36"/>
  <c r="G27" i="36"/>
  <c r="F27" i="36"/>
  <c r="Q26" i="36"/>
  <c r="F26" i="36" s="1"/>
  <c r="N26" i="36"/>
  <c r="M26" i="36"/>
  <c r="H26" i="36"/>
  <c r="G26" i="36"/>
  <c r="Q25" i="36"/>
  <c r="F25" i="36" s="1"/>
  <c r="N25" i="36"/>
  <c r="M25" i="36"/>
  <c r="G25" i="36"/>
  <c r="H25" i="36" s="1"/>
  <c r="Q24" i="36"/>
  <c r="M24" i="36"/>
  <c r="N24" i="36" s="1"/>
  <c r="L24" i="36"/>
  <c r="G24" i="36"/>
  <c r="H24" i="36" s="1"/>
  <c r="F24" i="36"/>
  <c r="Q23" i="36"/>
  <c r="M23" i="36"/>
  <c r="N23" i="36" s="1"/>
  <c r="L23" i="36"/>
  <c r="H23" i="36"/>
  <c r="G23" i="36"/>
  <c r="F23" i="36"/>
  <c r="Q22" i="36"/>
  <c r="F22" i="36" s="1"/>
  <c r="N22" i="36"/>
  <c r="M22" i="36"/>
  <c r="H22" i="36"/>
  <c r="G22" i="36"/>
  <c r="Q21" i="36"/>
  <c r="F21" i="36" s="1"/>
  <c r="N21" i="36"/>
  <c r="M21" i="36"/>
  <c r="G21" i="36"/>
  <c r="H21" i="36" s="1"/>
  <c r="Q20" i="36"/>
  <c r="M20" i="36"/>
  <c r="N20" i="36" s="1"/>
  <c r="L20" i="36"/>
  <c r="G20" i="36"/>
  <c r="H20" i="36" s="1"/>
  <c r="F20" i="36"/>
  <c r="Q19" i="36"/>
  <c r="M19" i="36"/>
  <c r="N19" i="36" s="1"/>
  <c r="L19" i="36"/>
  <c r="H19" i="36"/>
  <c r="G19" i="36"/>
  <c r="F19" i="36"/>
  <c r="Q18" i="36"/>
  <c r="F18" i="36" s="1"/>
  <c r="N18" i="36"/>
  <c r="M18" i="36"/>
  <c r="H18" i="36"/>
  <c r="G18" i="36"/>
  <c r="Q17" i="36"/>
  <c r="F17" i="36" s="1"/>
  <c r="N17" i="36"/>
  <c r="M17" i="36"/>
  <c r="G17" i="36"/>
  <c r="H17" i="36" s="1"/>
  <c r="Q16" i="36"/>
  <c r="M16" i="36"/>
  <c r="N16" i="36" s="1"/>
  <c r="L16" i="36"/>
  <c r="G16" i="36"/>
  <c r="H16" i="36" s="1"/>
  <c r="F16" i="36"/>
  <c r="Q15" i="36"/>
  <c r="M15" i="36"/>
  <c r="N15" i="36" s="1"/>
  <c r="L15" i="36"/>
  <c r="H15" i="36"/>
  <c r="G15" i="36"/>
  <c r="F15" i="36"/>
  <c r="Q14" i="36"/>
  <c r="F14" i="36" s="1"/>
  <c r="N14" i="36"/>
  <c r="M14" i="36"/>
  <c r="H14" i="36"/>
  <c r="G14" i="36"/>
  <c r="Q13" i="36"/>
  <c r="F13" i="36" s="1"/>
  <c r="N13" i="36"/>
  <c r="M13" i="36"/>
  <c r="G13" i="36"/>
  <c r="H13" i="36" s="1"/>
  <c r="Q12" i="36"/>
  <c r="M12" i="36"/>
  <c r="N12" i="36" s="1"/>
  <c r="L12" i="36"/>
  <c r="G12" i="36"/>
  <c r="H12" i="36" s="1"/>
  <c r="F12" i="36"/>
  <c r="Q11" i="36"/>
  <c r="M11" i="36"/>
  <c r="N11" i="36" s="1"/>
  <c r="L11" i="36"/>
  <c r="H11" i="36"/>
  <c r="G11" i="36"/>
  <c r="F11" i="36"/>
  <c r="Q10" i="36"/>
  <c r="F10" i="36" s="1"/>
  <c r="N10" i="36"/>
  <c r="M10" i="36"/>
  <c r="H10" i="36"/>
  <c r="G10" i="36"/>
  <c r="Q9" i="36"/>
  <c r="F9" i="36" s="1"/>
  <c r="N9" i="36"/>
  <c r="M9" i="36"/>
  <c r="G9" i="36"/>
  <c r="H9" i="36" s="1"/>
  <c r="Q8" i="36"/>
  <c r="M8" i="36"/>
  <c r="N8" i="36" s="1"/>
  <c r="L8" i="36"/>
  <c r="G8" i="36"/>
  <c r="H8" i="36" s="1"/>
  <c r="F8" i="36"/>
  <c r="Q7" i="36"/>
  <c r="M7" i="36"/>
  <c r="N7" i="36" s="1"/>
  <c r="L7" i="36"/>
  <c r="H7" i="36"/>
  <c r="G7" i="36"/>
  <c r="F7" i="36"/>
  <c r="Q6" i="36"/>
  <c r="L6" i="36" s="1"/>
  <c r="N6" i="36"/>
  <c r="M6" i="36"/>
  <c r="H6" i="36"/>
  <c r="G6" i="36"/>
  <c r="Q5" i="36"/>
  <c r="F5" i="36" s="1"/>
  <c r="N5" i="36"/>
  <c r="M5" i="36"/>
  <c r="G5" i="36"/>
  <c r="H5" i="36" s="1"/>
  <c r="Q4" i="36"/>
  <c r="M4" i="36"/>
  <c r="N4" i="36" s="1"/>
  <c r="L4" i="36"/>
  <c r="G4" i="36"/>
  <c r="H4" i="36" s="1"/>
  <c r="F4" i="36"/>
  <c r="L10" i="36" l="1"/>
  <c r="L14" i="36"/>
  <c r="L18" i="36"/>
  <c r="L22" i="36"/>
  <c r="L26" i="36"/>
  <c r="Q28" i="36"/>
  <c r="L5" i="36"/>
  <c r="F6" i="36"/>
  <c r="L9" i="36"/>
  <c r="L13" i="36"/>
  <c r="L17" i="36"/>
  <c r="L21" i="36"/>
  <c r="L25" i="36"/>
  <c r="F32" i="4"/>
  <c r="F8" i="4"/>
  <c r="L28" i="36" l="1"/>
  <c r="F28" i="36"/>
  <c r="F31" i="4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<sst xmlns="http://schemas.openxmlformats.org/spreadsheetml/2006/main" count="191" uniqueCount="86">
  <si>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</si>
  <si>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</si>
  <si>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</si>
  <si>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</si>
  <si>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</si>
  <si>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</si>
  <si>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</si>
  <si>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</si>
  <si>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</si>
  <si>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</si>
  <si>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</si>
  <si>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</si>
  <si>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</si>
  <si>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</si>
  <si>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</si>
  <si>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</si>
  <si>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</si>
  <si>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</si>
  <si>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</si>
  <si>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</si>
  <si>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</si>
  <si>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</si>
  <si>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</si>
  <si>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</si>
  <si>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</si>
  <si>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</si>
  <si>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</si>
  <si>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</si>
  <si>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</si>
  <si>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</si>
  <si>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</si>
  <si>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</si>
  <si>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</si>
  <si>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</si>
  <si>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</si>
  <si>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</si>
  <si>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</si>
  <si>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</si>
  <si>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</si>
  <si>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</si>
  <si>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</si>
  <si>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</si>
  <si>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</si>
  <si>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</si>
  <si>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</si>
  <si>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</si>
  <si>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</si>
  <si>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</si>
  <si>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</si>
  <si>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</si>
  <si>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</si>
  <si>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</si>
  <si>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</si>
  <si>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</si>
  <si>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</si>
  <si>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</si>
  <si>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</si>
  <si>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</si>
  <si>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</si>
  <si>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</si>
  <si>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</si>
  <si>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</si>
  <si>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</si>
  <si>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</si>
  <si>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</si>
  <si>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</si>
  <si>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</si>
  <si>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</si>
  <si>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</si>
  <si>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</si>
  <si>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</si>
  <si>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</si>
  <si>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</si>
  <si>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</si>
  <si>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</si>
  <si>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</si>
  <si>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</si>
  <si>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</si>
  <si>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</si>
  <si>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</si>
  <si>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</si>
  <si>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</si>
  <si>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</si>
  <si>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</si>
  <si>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грудня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</si>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</sst>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9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/>
    </xf>
    <xf numFmtId="0" fontId="68" fillId="0" borderId="14" xfId="0" applyFont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12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319</v>
          </cell>
          <cell r="M7">
            <v>36</v>
          </cell>
        </row>
        <row r="8">
          <cell r="C8">
            <v>300</v>
          </cell>
          <cell r="M8">
            <v>27</v>
          </cell>
        </row>
        <row r="9">
          <cell r="C9">
            <v>895</v>
          </cell>
          <cell r="M9">
            <v>30</v>
          </cell>
        </row>
        <row r="10">
          <cell r="C10">
            <v>419</v>
          </cell>
          <cell r="M10">
            <v>54</v>
          </cell>
        </row>
        <row r="11">
          <cell r="C11">
            <v>417</v>
          </cell>
          <cell r="M11">
            <v>15</v>
          </cell>
        </row>
        <row r="12">
          <cell r="C12">
            <v>383</v>
          </cell>
          <cell r="M12">
            <v>17</v>
          </cell>
        </row>
        <row r="13">
          <cell r="C13">
            <v>294</v>
          </cell>
          <cell r="M13">
            <v>19</v>
          </cell>
        </row>
        <row r="14">
          <cell r="C14">
            <v>351</v>
          </cell>
          <cell r="M14">
            <v>41</v>
          </cell>
        </row>
        <row r="15">
          <cell r="C15">
            <v>1568</v>
          </cell>
          <cell r="M15">
            <v>83</v>
          </cell>
        </row>
        <row r="16">
          <cell r="C16">
            <v>194</v>
          </cell>
          <cell r="M16">
            <v>5</v>
          </cell>
        </row>
        <row r="17">
          <cell r="C17">
            <v>64</v>
          </cell>
          <cell r="M17">
            <v>5</v>
          </cell>
        </row>
        <row r="18">
          <cell r="C18">
            <v>653</v>
          </cell>
          <cell r="M18">
            <v>36</v>
          </cell>
        </row>
        <row r="19">
          <cell r="C19">
            <v>293</v>
          </cell>
          <cell r="M19">
            <v>21</v>
          </cell>
        </row>
        <row r="20">
          <cell r="C20">
            <v>612</v>
          </cell>
          <cell r="M20">
            <v>23</v>
          </cell>
        </row>
        <row r="21">
          <cell r="C21">
            <v>339</v>
          </cell>
          <cell r="M21">
            <v>32</v>
          </cell>
        </row>
        <row r="22">
          <cell r="C22">
            <v>317</v>
          </cell>
          <cell r="M22">
            <v>22</v>
          </cell>
        </row>
        <row r="23">
          <cell r="C23">
            <v>430</v>
          </cell>
          <cell r="M23">
            <v>38</v>
          </cell>
        </row>
        <row r="24">
          <cell r="C24">
            <v>177</v>
          </cell>
          <cell r="M24">
            <v>23</v>
          </cell>
        </row>
        <row r="25">
          <cell r="C25">
            <v>668</v>
          </cell>
          <cell r="M25">
            <v>24</v>
          </cell>
        </row>
        <row r="26">
          <cell r="C26">
            <v>170</v>
          </cell>
          <cell r="M26">
            <v>3</v>
          </cell>
        </row>
        <row r="27">
          <cell r="C27">
            <v>307</v>
          </cell>
          <cell r="M27">
            <v>55</v>
          </cell>
        </row>
        <row r="28">
          <cell r="C28">
            <v>298</v>
          </cell>
          <cell r="M28">
            <v>26</v>
          </cell>
        </row>
        <row r="29">
          <cell r="C29">
            <v>189</v>
          </cell>
          <cell r="M29">
            <v>36</v>
          </cell>
        </row>
        <row r="30">
          <cell r="C30">
            <v>272</v>
          </cell>
          <cell r="M30">
            <v>23</v>
          </cell>
        </row>
      </sheetData>
      <sheetData sheetId="5"/>
      <sheetData sheetId="6"/>
      <sheetData sheetId="7">
        <row r="8">
          <cell r="C8">
            <v>3526</v>
          </cell>
        </row>
        <row r="9">
          <cell r="C9">
            <v>2253</v>
          </cell>
        </row>
        <row r="10">
          <cell r="C10">
            <v>10129</v>
          </cell>
        </row>
        <row r="11">
          <cell r="C11">
            <v>3197</v>
          </cell>
        </row>
        <row r="12">
          <cell r="C12">
            <v>3369</v>
          </cell>
        </row>
        <row r="13">
          <cell r="C13">
            <v>2904</v>
          </cell>
        </row>
        <row r="14">
          <cell r="C14">
            <v>3687</v>
          </cell>
        </row>
        <row r="15">
          <cell r="C15">
            <v>1332</v>
          </cell>
        </row>
        <row r="16">
          <cell r="C16">
            <v>12197</v>
          </cell>
        </row>
        <row r="17">
          <cell r="C17">
            <v>2783</v>
          </cell>
        </row>
        <row r="18">
          <cell r="C18">
            <v>1127</v>
          </cell>
        </row>
        <row r="19">
          <cell r="C19">
            <v>3653</v>
          </cell>
        </row>
        <row r="20">
          <cell r="C20">
            <v>2831</v>
          </cell>
        </row>
        <row r="21">
          <cell r="C21">
            <v>6288</v>
          </cell>
        </row>
        <row r="22">
          <cell r="C22">
            <v>4321</v>
          </cell>
        </row>
        <row r="23">
          <cell r="C23">
            <v>2475</v>
          </cell>
        </row>
        <row r="24">
          <cell r="C24">
            <v>1697</v>
          </cell>
        </row>
        <row r="25">
          <cell r="C25">
            <v>1415</v>
          </cell>
        </row>
        <row r="26">
          <cell r="C26">
            <v>6544</v>
          </cell>
        </row>
        <row r="27">
          <cell r="C27">
            <v>1181</v>
          </cell>
        </row>
        <row r="28">
          <cell r="C28">
            <v>2275</v>
          </cell>
        </row>
        <row r="29">
          <cell r="C29">
            <v>3178</v>
          </cell>
        </row>
        <row r="30">
          <cell r="C30">
            <v>1301</v>
          </cell>
        </row>
        <row r="31">
          <cell r="C31">
            <v>2363</v>
          </cell>
        </row>
      </sheetData>
      <sheetData sheetId="8"/>
      <sheetData sheetId="9">
        <row r="7">
          <cell r="C7">
            <v>224</v>
          </cell>
        </row>
        <row r="8">
          <cell r="C8">
            <v>216</v>
          </cell>
        </row>
        <row r="9">
          <cell r="C9">
            <v>503</v>
          </cell>
        </row>
        <row r="10">
          <cell r="C10">
            <v>128</v>
          </cell>
        </row>
        <row r="11">
          <cell r="C11">
            <v>201</v>
          </cell>
        </row>
        <row r="12">
          <cell r="C12">
            <v>180</v>
          </cell>
        </row>
        <row r="13">
          <cell r="C13">
            <v>200</v>
          </cell>
        </row>
        <row r="14">
          <cell r="C14">
            <v>187</v>
          </cell>
        </row>
        <row r="15">
          <cell r="C15">
            <v>802</v>
          </cell>
        </row>
        <row r="16">
          <cell r="C16">
            <v>101</v>
          </cell>
        </row>
        <row r="17">
          <cell r="C17">
            <v>19</v>
          </cell>
        </row>
        <row r="18">
          <cell r="C18">
            <v>311</v>
          </cell>
        </row>
        <row r="19">
          <cell r="C19">
            <v>154</v>
          </cell>
        </row>
        <row r="20">
          <cell r="C20">
            <v>419</v>
          </cell>
        </row>
        <row r="21">
          <cell r="C21">
            <v>237</v>
          </cell>
        </row>
        <row r="22">
          <cell r="C22">
            <v>182</v>
          </cell>
        </row>
        <row r="23">
          <cell r="C23">
            <v>176</v>
          </cell>
        </row>
        <row r="24">
          <cell r="C24">
            <v>164</v>
          </cell>
        </row>
        <row r="25">
          <cell r="C25">
            <v>455</v>
          </cell>
        </row>
        <row r="26">
          <cell r="C26">
            <v>59</v>
          </cell>
        </row>
        <row r="27">
          <cell r="C27">
            <v>247</v>
          </cell>
        </row>
        <row r="28">
          <cell r="C28">
            <v>173</v>
          </cell>
        </row>
        <row r="29">
          <cell r="C29">
            <v>207</v>
          </cell>
        </row>
        <row r="30">
          <cell r="C30">
            <v>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6" sqref="G6:G7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65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5" s="36" customFormat="1" ht="19.5" customHeight="1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5" s="36" customFormat="1" ht="26.25" customHeight="1">
      <c r="A3" s="167" t="s">
        <v>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</row>
    <row r="4" spans="1:35" s="39" customFormat="1" ht="80.25" customHeight="1">
      <c r="A4" s="190" t="s">
        <v>25</v>
      </c>
      <c r="B4" s="193" t="s">
        <v>44</v>
      </c>
      <c r="C4" s="196" t="s">
        <v>56</v>
      </c>
      <c r="D4" s="197"/>
      <c r="E4" s="198"/>
      <c r="F4" s="37"/>
      <c r="G4" s="180" t="s">
        <v>74</v>
      </c>
      <c r="H4" s="181"/>
      <c r="I4" s="171"/>
      <c r="J4" s="38"/>
      <c r="K4" s="168" t="s">
        <v>75</v>
      </c>
      <c r="L4" s="169"/>
      <c r="M4" s="169"/>
      <c r="N4" s="170"/>
      <c r="O4" s="113"/>
      <c r="P4" s="168" t="s">
        <v>76</v>
      </c>
      <c r="Q4" s="181"/>
      <c r="R4" s="181"/>
      <c r="S4" s="171"/>
      <c r="T4" s="113"/>
      <c r="U4" s="168" t="s">
        <v>77</v>
      </c>
      <c r="V4" s="181"/>
      <c r="W4" s="181"/>
      <c r="X4" s="171"/>
      <c r="Y4" s="113"/>
      <c r="Z4" s="202" t="s">
        <v>78</v>
      </c>
      <c r="AA4" s="203"/>
      <c r="AB4" s="204"/>
      <c r="AC4" s="114"/>
      <c r="AD4" s="168" t="s">
        <v>79</v>
      </c>
      <c r="AE4" s="169"/>
      <c r="AF4" s="170"/>
      <c r="AG4" s="113"/>
      <c r="AH4" s="168" t="s">
        <v>80</v>
      </c>
      <c r="AI4" s="171"/>
    </row>
    <row r="5" spans="1:35" s="39" customFormat="1" ht="45.75" customHeight="1">
      <c r="A5" s="191"/>
      <c r="B5" s="194"/>
      <c r="C5" s="199"/>
      <c r="D5" s="200"/>
      <c r="E5" s="201"/>
      <c r="F5" s="40"/>
      <c r="G5" s="187" t="s">
        <v>68</v>
      </c>
      <c r="H5" s="187"/>
      <c r="I5" s="187"/>
      <c r="J5" s="115"/>
      <c r="K5" s="186" t="s">
        <v>69</v>
      </c>
      <c r="L5" s="186"/>
      <c r="M5" s="186"/>
      <c r="N5" s="186"/>
      <c r="O5" s="111"/>
      <c r="P5" s="186" t="s">
        <v>70</v>
      </c>
      <c r="Q5" s="186"/>
      <c r="R5" s="186"/>
      <c r="S5" s="186"/>
      <c r="T5" s="111"/>
      <c r="U5" s="186" t="s">
        <v>39</v>
      </c>
      <c r="V5" s="187" t="s">
        <v>42</v>
      </c>
      <c r="W5" s="187" t="s">
        <v>43</v>
      </c>
      <c r="X5" s="186" t="s">
        <v>50</v>
      </c>
      <c r="Y5" s="111"/>
      <c r="Z5" s="186" t="s">
        <v>51</v>
      </c>
      <c r="AA5" s="186"/>
      <c r="AB5" s="186"/>
      <c r="AC5" s="112"/>
      <c r="AD5" s="180" t="s">
        <v>52</v>
      </c>
      <c r="AE5" s="181"/>
      <c r="AF5" s="171"/>
      <c r="AG5" s="111"/>
      <c r="AH5" s="186" t="s">
        <v>52</v>
      </c>
      <c r="AI5" s="186"/>
    </row>
    <row r="6" spans="1:35" s="39" customFormat="1" ht="21" customHeight="1">
      <c r="A6" s="191"/>
      <c r="B6" s="194"/>
      <c r="C6" s="184">
        <v>2022</v>
      </c>
      <c r="D6" s="184">
        <v>2023</v>
      </c>
      <c r="E6" s="176" t="s">
        <v>28</v>
      </c>
      <c r="F6" s="40"/>
      <c r="G6" s="297">
        <v>2022</v>
      </c>
      <c r="H6" s="174">
        <v>2023</v>
      </c>
      <c r="I6" s="176" t="s">
        <v>28</v>
      </c>
      <c r="J6" s="115"/>
      <c r="K6" s="178">
        <v>2022</v>
      </c>
      <c r="L6" s="180">
        <v>2023</v>
      </c>
      <c r="M6" s="181"/>
      <c r="N6" s="171"/>
      <c r="O6" s="111"/>
      <c r="P6" s="178">
        <v>2022</v>
      </c>
      <c r="Q6" s="180">
        <v>2023</v>
      </c>
      <c r="R6" s="181"/>
      <c r="S6" s="171"/>
      <c r="T6" s="111"/>
      <c r="U6" s="186"/>
      <c r="V6" s="187"/>
      <c r="W6" s="187"/>
      <c r="X6" s="186"/>
      <c r="Y6" s="111"/>
      <c r="Z6" s="174">
        <v>2022</v>
      </c>
      <c r="AA6" s="174">
        <v>2023</v>
      </c>
      <c r="AB6" s="176" t="s">
        <v>28</v>
      </c>
      <c r="AC6" s="116"/>
      <c r="AD6" s="182">
        <v>2022</v>
      </c>
      <c r="AE6" s="174">
        <v>2023</v>
      </c>
      <c r="AF6" s="188" t="s">
        <v>28</v>
      </c>
      <c r="AG6" s="111"/>
      <c r="AH6" s="174">
        <v>2022</v>
      </c>
      <c r="AI6" s="174">
        <v>2023</v>
      </c>
    </row>
    <row r="7" spans="1:35" s="39" customFormat="1" ht="43.5" customHeight="1">
      <c r="A7" s="191"/>
      <c r="B7" s="194"/>
      <c r="C7" s="185"/>
      <c r="D7" s="185"/>
      <c r="E7" s="177"/>
      <c r="F7" s="41"/>
      <c r="G7" s="298"/>
      <c r="H7" s="175"/>
      <c r="I7" s="177"/>
      <c r="J7" s="41"/>
      <c r="K7" s="179"/>
      <c r="L7" s="111" t="s">
        <v>45</v>
      </c>
      <c r="M7" s="111" t="s">
        <v>48</v>
      </c>
      <c r="N7" s="111" t="s">
        <v>28</v>
      </c>
      <c r="O7" s="41"/>
      <c r="P7" s="179"/>
      <c r="Q7" s="111" t="s">
        <v>45</v>
      </c>
      <c r="R7" s="111" t="s">
        <v>49</v>
      </c>
      <c r="S7" s="111" t="s">
        <v>28</v>
      </c>
      <c r="T7" s="41"/>
      <c r="U7" s="186"/>
      <c r="V7" s="187"/>
      <c r="W7" s="187"/>
      <c r="X7" s="186"/>
      <c r="Y7" s="111"/>
      <c r="Z7" s="175"/>
      <c r="AA7" s="175"/>
      <c r="AB7" s="177"/>
      <c r="AC7" s="117"/>
      <c r="AD7" s="183"/>
      <c r="AE7" s="175"/>
      <c r="AF7" s="189"/>
      <c r="AG7" s="41"/>
      <c r="AH7" s="175"/>
      <c r="AI7" s="175"/>
    </row>
    <row r="8" spans="1:35" s="39" customFormat="1" ht="15" customHeight="1">
      <c r="A8" s="192"/>
      <c r="B8" s="195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2754</v>
      </c>
      <c r="D10" s="106">
        <v>3027</v>
      </c>
      <c r="E10" s="106">
        <v>40</v>
      </c>
      <c r="F10" s="54"/>
      <c r="G10" s="54">
        <v>129</v>
      </c>
      <c r="H10" s="106">
        <v>144</v>
      </c>
      <c r="I10" s="54">
        <v>0</v>
      </c>
      <c r="J10" s="54"/>
      <c r="K10" s="54">
        <v>180</v>
      </c>
      <c r="L10" s="106">
        <v>167</v>
      </c>
      <c r="M10" s="106">
        <v>51</v>
      </c>
      <c r="N10" s="106">
        <v>2</v>
      </c>
      <c r="O10" s="54"/>
      <c r="P10" s="54">
        <v>23</v>
      </c>
      <c r="Q10" s="106">
        <v>24</v>
      </c>
      <c r="R10" s="106">
        <v>0</v>
      </c>
      <c r="S10" s="106">
        <v>0</v>
      </c>
      <c r="T10" s="54"/>
      <c r="U10" s="54">
        <v>38</v>
      </c>
      <c r="V10" s="54">
        <v>29</v>
      </c>
      <c r="W10" s="54">
        <v>29</v>
      </c>
      <c r="X10" s="54">
        <v>1</v>
      </c>
      <c r="Y10" s="54"/>
      <c r="Z10" s="54">
        <v>1943</v>
      </c>
      <c r="AA10" s="54">
        <v>2205</v>
      </c>
      <c r="AB10" s="54">
        <v>38</v>
      </c>
      <c r="AC10" s="54"/>
      <c r="AD10" s="54">
        <v>150</v>
      </c>
      <c r="AE10" s="54">
        <v>201</v>
      </c>
      <c r="AF10" s="54">
        <v>0</v>
      </c>
      <c r="AG10" s="54"/>
      <c r="AH10" s="54">
        <v>329</v>
      </c>
      <c r="AI10" s="106">
        <v>286</v>
      </c>
    </row>
    <row r="11" spans="1:35" s="39" customFormat="1" ht="24.95" customHeight="1">
      <c r="A11" s="52">
        <v>2</v>
      </c>
      <c r="B11" s="53" t="s">
        <v>2</v>
      </c>
      <c r="C11" s="54">
        <v>1480</v>
      </c>
      <c r="D11" s="106">
        <v>1682</v>
      </c>
      <c r="E11" s="106">
        <v>9</v>
      </c>
      <c r="F11" s="54"/>
      <c r="G11" s="54">
        <v>122</v>
      </c>
      <c r="H11" s="106">
        <v>122</v>
      </c>
      <c r="I11" s="54">
        <v>0</v>
      </c>
      <c r="J11" s="54"/>
      <c r="K11" s="54">
        <v>134</v>
      </c>
      <c r="L11" s="106">
        <v>137</v>
      </c>
      <c r="M11" s="106">
        <v>39</v>
      </c>
      <c r="N11" s="106">
        <v>0</v>
      </c>
      <c r="O11" s="54"/>
      <c r="P11" s="54">
        <v>12</v>
      </c>
      <c r="Q11" s="106">
        <v>19</v>
      </c>
      <c r="R11" s="106">
        <v>0</v>
      </c>
      <c r="S11" s="106">
        <v>0</v>
      </c>
      <c r="T11" s="54"/>
      <c r="U11" s="54">
        <v>27</v>
      </c>
      <c r="V11" s="54">
        <v>21</v>
      </c>
      <c r="W11" s="54">
        <v>19</v>
      </c>
      <c r="X11" s="54">
        <v>1</v>
      </c>
      <c r="Y11" s="54"/>
      <c r="Z11" s="54">
        <v>1073</v>
      </c>
      <c r="AA11" s="54">
        <v>1272</v>
      </c>
      <c r="AB11" s="54">
        <v>9</v>
      </c>
      <c r="AC11" s="54"/>
      <c r="AD11" s="54">
        <v>56</v>
      </c>
      <c r="AE11" s="54">
        <v>68</v>
      </c>
      <c r="AF11" s="54">
        <v>0</v>
      </c>
      <c r="AG11" s="54"/>
      <c r="AH11" s="54">
        <v>83</v>
      </c>
      <c r="AI11" s="106">
        <v>64</v>
      </c>
    </row>
    <row r="12" spans="1:35" s="39" customFormat="1" ht="24.95" customHeight="1">
      <c r="A12" s="52">
        <v>3</v>
      </c>
      <c r="B12" s="53" t="s">
        <v>3</v>
      </c>
      <c r="C12" s="54">
        <v>6695</v>
      </c>
      <c r="D12" s="106">
        <v>7644</v>
      </c>
      <c r="E12" s="106">
        <v>46</v>
      </c>
      <c r="F12" s="54"/>
      <c r="G12" s="54">
        <v>261</v>
      </c>
      <c r="H12" s="106">
        <v>338</v>
      </c>
      <c r="I12" s="54">
        <v>0</v>
      </c>
      <c r="J12" s="54"/>
      <c r="K12" s="54">
        <v>529</v>
      </c>
      <c r="L12" s="106">
        <v>551</v>
      </c>
      <c r="M12" s="106">
        <v>154</v>
      </c>
      <c r="N12" s="106">
        <v>1</v>
      </c>
      <c r="O12" s="54"/>
      <c r="P12" s="54">
        <v>23</v>
      </c>
      <c r="Q12" s="106">
        <v>21</v>
      </c>
      <c r="R12" s="106">
        <v>1</v>
      </c>
      <c r="S12" s="106">
        <v>0</v>
      </c>
      <c r="T12" s="54"/>
      <c r="U12" s="54">
        <v>100</v>
      </c>
      <c r="V12" s="54">
        <v>65</v>
      </c>
      <c r="W12" s="54">
        <v>41</v>
      </c>
      <c r="X12" s="54">
        <v>11</v>
      </c>
      <c r="Y12" s="54"/>
      <c r="Z12" s="54">
        <v>5466</v>
      </c>
      <c r="AA12" s="54">
        <v>6183</v>
      </c>
      <c r="AB12" s="54">
        <v>45</v>
      </c>
      <c r="AC12" s="54"/>
      <c r="AD12" s="54">
        <v>255</v>
      </c>
      <c r="AE12" s="54">
        <v>377</v>
      </c>
      <c r="AF12" s="54">
        <v>0</v>
      </c>
      <c r="AG12" s="54"/>
      <c r="AH12" s="54">
        <v>161</v>
      </c>
      <c r="AI12" s="106">
        <v>174</v>
      </c>
    </row>
    <row r="13" spans="1:35" s="39" customFormat="1" ht="24.95" customHeight="1">
      <c r="A13" s="52">
        <v>4</v>
      </c>
      <c r="B13" s="53" t="s">
        <v>21</v>
      </c>
      <c r="C13" s="54">
        <v>3188</v>
      </c>
      <c r="D13" s="106">
        <v>2454</v>
      </c>
      <c r="E13" s="106">
        <v>11</v>
      </c>
      <c r="F13" s="54"/>
      <c r="G13" s="54">
        <v>76</v>
      </c>
      <c r="H13" s="106">
        <v>79</v>
      </c>
      <c r="I13" s="54">
        <v>0</v>
      </c>
      <c r="J13" s="54"/>
      <c r="K13" s="54">
        <v>371</v>
      </c>
      <c r="L13" s="106">
        <v>297</v>
      </c>
      <c r="M13" s="106">
        <v>28</v>
      </c>
      <c r="N13" s="106">
        <v>0</v>
      </c>
      <c r="O13" s="54"/>
      <c r="P13" s="54">
        <v>47</v>
      </c>
      <c r="Q13" s="106">
        <v>37</v>
      </c>
      <c r="R13" s="106">
        <v>0</v>
      </c>
      <c r="S13" s="106">
        <v>0</v>
      </c>
      <c r="T13" s="54"/>
      <c r="U13" s="54">
        <v>17</v>
      </c>
      <c r="V13" s="54">
        <v>10</v>
      </c>
      <c r="W13" s="54">
        <v>7</v>
      </c>
      <c r="X13" s="54">
        <v>2</v>
      </c>
      <c r="Y13" s="54"/>
      <c r="Z13" s="54">
        <v>2348</v>
      </c>
      <c r="AA13" s="54">
        <v>1748</v>
      </c>
      <c r="AB13" s="54">
        <v>11</v>
      </c>
      <c r="AC13" s="54"/>
      <c r="AD13" s="54">
        <v>304</v>
      </c>
      <c r="AE13" s="54">
        <v>263</v>
      </c>
      <c r="AF13" s="54">
        <v>0</v>
      </c>
      <c r="AG13" s="54"/>
      <c r="AH13" s="54">
        <v>42</v>
      </c>
      <c r="AI13" s="106">
        <v>30</v>
      </c>
    </row>
    <row r="14" spans="1:35" s="39" customFormat="1" ht="24.95" customHeight="1">
      <c r="A14" s="52">
        <v>5</v>
      </c>
      <c r="B14" s="53" t="s">
        <v>4</v>
      </c>
      <c r="C14" s="54">
        <v>2121</v>
      </c>
      <c r="D14" s="106">
        <v>2668</v>
      </c>
      <c r="E14" s="106">
        <v>18</v>
      </c>
      <c r="F14" s="54"/>
      <c r="G14" s="54">
        <v>118</v>
      </c>
      <c r="H14" s="106">
        <v>140</v>
      </c>
      <c r="I14" s="54">
        <v>0</v>
      </c>
      <c r="J14" s="54"/>
      <c r="K14" s="54">
        <v>190</v>
      </c>
      <c r="L14" s="106">
        <v>206</v>
      </c>
      <c r="M14" s="106">
        <v>42</v>
      </c>
      <c r="N14" s="106">
        <v>4</v>
      </c>
      <c r="O14" s="54"/>
      <c r="P14" s="54">
        <v>9</v>
      </c>
      <c r="Q14" s="106">
        <v>10</v>
      </c>
      <c r="R14" s="106">
        <v>1</v>
      </c>
      <c r="S14" s="106">
        <v>0</v>
      </c>
      <c r="T14" s="54"/>
      <c r="U14" s="54">
        <v>34</v>
      </c>
      <c r="V14" s="54">
        <v>23</v>
      </c>
      <c r="W14" s="54">
        <v>19</v>
      </c>
      <c r="X14" s="54">
        <v>1</v>
      </c>
      <c r="Y14" s="54"/>
      <c r="Z14" s="54">
        <v>1576</v>
      </c>
      <c r="AA14" s="54">
        <v>2035</v>
      </c>
      <c r="AB14" s="54">
        <v>14</v>
      </c>
      <c r="AC14" s="54"/>
      <c r="AD14" s="54">
        <v>144</v>
      </c>
      <c r="AE14" s="54">
        <v>225</v>
      </c>
      <c r="AF14" s="54">
        <v>0</v>
      </c>
      <c r="AG14" s="54"/>
      <c r="AH14" s="54">
        <v>84</v>
      </c>
      <c r="AI14" s="106">
        <v>52</v>
      </c>
    </row>
    <row r="15" spans="1:35" s="39" customFormat="1" ht="24.95" customHeight="1">
      <c r="A15" s="52">
        <v>6</v>
      </c>
      <c r="B15" s="53" t="s">
        <v>5</v>
      </c>
      <c r="C15" s="54">
        <v>2225</v>
      </c>
      <c r="D15" s="106">
        <v>2530</v>
      </c>
      <c r="E15" s="106">
        <v>52</v>
      </c>
      <c r="F15" s="54"/>
      <c r="G15" s="54">
        <v>114</v>
      </c>
      <c r="H15" s="106">
        <v>115</v>
      </c>
      <c r="I15" s="54">
        <v>0</v>
      </c>
      <c r="J15" s="54"/>
      <c r="K15" s="54">
        <v>197</v>
      </c>
      <c r="L15" s="106">
        <v>226</v>
      </c>
      <c r="M15" s="106">
        <v>28</v>
      </c>
      <c r="N15" s="106">
        <v>0</v>
      </c>
      <c r="O15" s="54"/>
      <c r="P15" s="54">
        <v>8</v>
      </c>
      <c r="Q15" s="106">
        <v>13</v>
      </c>
      <c r="R15" s="106">
        <v>0</v>
      </c>
      <c r="S15" s="106">
        <v>0</v>
      </c>
      <c r="T15" s="54"/>
      <c r="U15" s="54">
        <v>12</v>
      </c>
      <c r="V15" s="54">
        <v>8</v>
      </c>
      <c r="W15" s="54">
        <v>5</v>
      </c>
      <c r="X15" s="54">
        <v>1</v>
      </c>
      <c r="Y15" s="54"/>
      <c r="Z15" s="54">
        <v>1738</v>
      </c>
      <c r="AA15" s="54">
        <v>1980</v>
      </c>
      <c r="AB15" s="54">
        <v>52</v>
      </c>
      <c r="AC15" s="54"/>
      <c r="AD15" s="54">
        <v>126</v>
      </c>
      <c r="AE15" s="54">
        <v>165</v>
      </c>
      <c r="AF15" s="54">
        <v>0</v>
      </c>
      <c r="AG15" s="54"/>
      <c r="AH15" s="54">
        <v>42</v>
      </c>
      <c r="AI15" s="106">
        <v>31</v>
      </c>
    </row>
    <row r="16" spans="1:35" s="39" customFormat="1" ht="24.95" customHeight="1">
      <c r="A16" s="52">
        <v>7</v>
      </c>
      <c r="B16" s="53" t="s">
        <v>6</v>
      </c>
      <c r="C16" s="54">
        <v>3302</v>
      </c>
      <c r="D16" s="106">
        <v>2709</v>
      </c>
      <c r="E16" s="106">
        <v>3</v>
      </c>
      <c r="F16" s="54"/>
      <c r="G16" s="54">
        <v>145</v>
      </c>
      <c r="H16" s="106">
        <v>125</v>
      </c>
      <c r="I16" s="54">
        <v>0</v>
      </c>
      <c r="J16" s="54"/>
      <c r="K16" s="54">
        <v>259</v>
      </c>
      <c r="L16" s="106">
        <v>232</v>
      </c>
      <c r="M16" s="106">
        <v>67</v>
      </c>
      <c r="N16" s="106">
        <v>0</v>
      </c>
      <c r="O16" s="54"/>
      <c r="P16" s="54">
        <v>18</v>
      </c>
      <c r="Q16" s="106">
        <v>14</v>
      </c>
      <c r="R16" s="106">
        <v>0</v>
      </c>
      <c r="S16" s="106">
        <v>0</v>
      </c>
      <c r="T16" s="54"/>
      <c r="U16" s="54">
        <v>26</v>
      </c>
      <c r="V16" s="54">
        <v>14</v>
      </c>
      <c r="W16" s="54">
        <v>9</v>
      </c>
      <c r="X16" s="54">
        <v>2</v>
      </c>
      <c r="Y16" s="54"/>
      <c r="Z16" s="54">
        <v>2568</v>
      </c>
      <c r="AA16" s="54">
        <v>2012</v>
      </c>
      <c r="AB16" s="54">
        <v>3</v>
      </c>
      <c r="AC16" s="54"/>
      <c r="AD16" s="54">
        <v>152</v>
      </c>
      <c r="AE16" s="54">
        <v>178</v>
      </c>
      <c r="AF16" s="54">
        <v>0</v>
      </c>
      <c r="AG16" s="54"/>
      <c r="AH16" s="54">
        <v>160</v>
      </c>
      <c r="AI16" s="106">
        <v>148</v>
      </c>
    </row>
    <row r="17" spans="1:35" s="39" customFormat="1" ht="24.95" customHeight="1">
      <c r="A17" s="52">
        <v>8</v>
      </c>
      <c r="B17" s="53" t="s">
        <v>22</v>
      </c>
      <c r="C17" s="54">
        <v>1146</v>
      </c>
      <c r="D17" s="106">
        <v>1334</v>
      </c>
      <c r="E17" s="106">
        <v>9</v>
      </c>
      <c r="F17" s="54"/>
      <c r="G17" s="54">
        <v>111</v>
      </c>
      <c r="H17" s="106">
        <v>115</v>
      </c>
      <c r="I17" s="54">
        <v>0</v>
      </c>
      <c r="J17" s="54"/>
      <c r="K17" s="54">
        <v>135</v>
      </c>
      <c r="L17" s="106">
        <v>138</v>
      </c>
      <c r="M17" s="106">
        <v>14</v>
      </c>
      <c r="N17" s="106">
        <v>2</v>
      </c>
      <c r="O17" s="54"/>
      <c r="P17" s="54">
        <v>28</v>
      </c>
      <c r="Q17" s="106">
        <v>25</v>
      </c>
      <c r="R17" s="106">
        <v>0</v>
      </c>
      <c r="S17" s="106">
        <v>0</v>
      </c>
      <c r="T17" s="54"/>
      <c r="U17" s="54">
        <v>14</v>
      </c>
      <c r="V17" s="54">
        <v>11</v>
      </c>
      <c r="W17" s="54">
        <v>8</v>
      </c>
      <c r="X17" s="54">
        <v>1</v>
      </c>
      <c r="Y17" s="54"/>
      <c r="Z17" s="54">
        <v>669</v>
      </c>
      <c r="AA17" s="54">
        <v>824</v>
      </c>
      <c r="AB17" s="54">
        <v>7</v>
      </c>
      <c r="AC17" s="54"/>
      <c r="AD17" s="54">
        <v>158</v>
      </c>
      <c r="AE17" s="54">
        <v>203</v>
      </c>
      <c r="AF17" s="54">
        <v>0</v>
      </c>
      <c r="AG17" s="54"/>
      <c r="AH17" s="54">
        <v>45</v>
      </c>
      <c r="AI17" s="106">
        <v>29</v>
      </c>
    </row>
    <row r="18" spans="1:35" s="39" customFormat="1" ht="24.95" customHeight="1">
      <c r="A18" s="52">
        <v>9</v>
      </c>
      <c r="B18" s="53" t="s">
        <v>66</v>
      </c>
      <c r="C18" s="54">
        <v>9547</v>
      </c>
      <c r="D18" s="106">
        <v>11431</v>
      </c>
      <c r="E18" s="106">
        <v>36</v>
      </c>
      <c r="F18" s="54"/>
      <c r="G18" s="54">
        <v>425</v>
      </c>
      <c r="H18" s="106">
        <v>519</v>
      </c>
      <c r="I18" s="54">
        <v>0</v>
      </c>
      <c r="J18" s="54"/>
      <c r="K18" s="54">
        <v>1279</v>
      </c>
      <c r="L18" s="106">
        <v>1201</v>
      </c>
      <c r="M18" s="106">
        <v>294</v>
      </c>
      <c r="N18" s="106">
        <v>1</v>
      </c>
      <c r="O18" s="54"/>
      <c r="P18" s="54">
        <v>51</v>
      </c>
      <c r="Q18" s="106">
        <v>52</v>
      </c>
      <c r="R18" s="106">
        <v>4</v>
      </c>
      <c r="S18" s="106">
        <v>0</v>
      </c>
      <c r="T18" s="54"/>
      <c r="U18" s="54">
        <v>138</v>
      </c>
      <c r="V18" s="54">
        <v>65</v>
      </c>
      <c r="W18" s="54">
        <v>49</v>
      </c>
      <c r="X18" s="54">
        <v>8</v>
      </c>
      <c r="Y18" s="54"/>
      <c r="Z18" s="54">
        <v>6288</v>
      </c>
      <c r="AA18" s="54">
        <v>7914</v>
      </c>
      <c r="AB18" s="54">
        <v>35</v>
      </c>
      <c r="AC18" s="54"/>
      <c r="AD18" s="54">
        <v>1268</v>
      </c>
      <c r="AE18" s="54">
        <v>1528</v>
      </c>
      <c r="AF18" s="54">
        <v>0</v>
      </c>
      <c r="AG18" s="54"/>
      <c r="AH18" s="54">
        <v>236</v>
      </c>
      <c r="AI18" s="106">
        <v>217</v>
      </c>
    </row>
    <row r="19" spans="1:35" s="39" customFormat="1" ht="24.95" customHeight="1">
      <c r="A19" s="52">
        <v>10</v>
      </c>
      <c r="B19" s="53" t="s">
        <v>7</v>
      </c>
      <c r="C19" s="54">
        <v>1837</v>
      </c>
      <c r="D19" s="106">
        <v>2108</v>
      </c>
      <c r="E19" s="106">
        <v>25</v>
      </c>
      <c r="F19" s="54"/>
      <c r="G19" s="54">
        <v>51</v>
      </c>
      <c r="H19" s="106">
        <v>65</v>
      </c>
      <c r="I19" s="54">
        <v>0</v>
      </c>
      <c r="J19" s="54"/>
      <c r="K19" s="54">
        <v>135</v>
      </c>
      <c r="L19" s="106">
        <v>124</v>
      </c>
      <c r="M19" s="106">
        <v>49</v>
      </c>
      <c r="N19" s="106">
        <v>0</v>
      </c>
      <c r="O19" s="54"/>
      <c r="P19" s="54">
        <v>2</v>
      </c>
      <c r="Q19" s="106">
        <v>3</v>
      </c>
      <c r="R19" s="106">
        <v>0</v>
      </c>
      <c r="S19" s="106">
        <v>0</v>
      </c>
      <c r="T19" s="54"/>
      <c r="U19" s="54">
        <v>9</v>
      </c>
      <c r="V19" s="54">
        <v>6</v>
      </c>
      <c r="W19" s="54">
        <v>3</v>
      </c>
      <c r="X19" s="54">
        <v>0</v>
      </c>
      <c r="Y19" s="54"/>
      <c r="Z19" s="54">
        <v>1469</v>
      </c>
      <c r="AA19" s="54">
        <v>1731</v>
      </c>
      <c r="AB19" s="54">
        <v>25</v>
      </c>
      <c r="AC19" s="54"/>
      <c r="AD19" s="54">
        <v>64</v>
      </c>
      <c r="AE19" s="54">
        <v>101</v>
      </c>
      <c r="AF19" s="54">
        <v>0</v>
      </c>
      <c r="AG19" s="54"/>
      <c r="AH19" s="54">
        <v>116</v>
      </c>
      <c r="AI19" s="106">
        <v>84</v>
      </c>
    </row>
    <row r="20" spans="1:35" s="39" customFormat="1" ht="24.95" customHeight="1">
      <c r="A20" s="52">
        <v>11</v>
      </c>
      <c r="B20" s="53" t="s">
        <v>23</v>
      </c>
      <c r="C20" s="54">
        <v>1426</v>
      </c>
      <c r="D20" s="106">
        <v>664</v>
      </c>
      <c r="E20" s="106">
        <v>0</v>
      </c>
      <c r="F20" s="54"/>
      <c r="G20" s="54">
        <v>23</v>
      </c>
      <c r="H20" s="106">
        <v>5</v>
      </c>
      <c r="I20" s="54">
        <v>0</v>
      </c>
      <c r="J20" s="54"/>
      <c r="K20" s="54">
        <v>112</v>
      </c>
      <c r="L20" s="106">
        <v>77</v>
      </c>
      <c r="M20" s="106">
        <v>28</v>
      </c>
      <c r="N20" s="106">
        <v>0</v>
      </c>
      <c r="O20" s="54"/>
      <c r="P20" s="54">
        <v>5</v>
      </c>
      <c r="Q20" s="106">
        <v>4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1</v>
      </c>
      <c r="Y20" s="54"/>
      <c r="Z20" s="54">
        <v>1212</v>
      </c>
      <c r="AA20" s="54">
        <v>524</v>
      </c>
      <c r="AB20" s="54">
        <v>0</v>
      </c>
      <c r="AC20" s="54"/>
      <c r="AD20" s="54">
        <v>62</v>
      </c>
      <c r="AE20" s="54">
        <v>45</v>
      </c>
      <c r="AF20" s="54">
        <v>0</v>
      </c>
      <c r="AG20" s="54"/>
      <c r="AH20" s="54">
        <v>12</v>
      </c>
      <c r="AI20" s="106">
        <v>9</v>
      </c>
    </row>
    <row r="21" spans="1:35" s="39" customFormat="1" ht="24.95" customHeight="1">
      <c r="A21" s="52">
        <v>12</v>
      </c>
      <c r="B21" s="53" t="s">
        <v>8</v>
      </c>
      <c r="C21" s="54">
        <v>3064</v>
      </c>
      <c r="D21" s="106">
        <v>3469</v>
      </c>
      <c r="E21" s="106">
        <v>16</v>
      </c>
      <c r="F21" s="54"/>
      <c r="G21" s="54">
        <v>199</v>
      </c>
      <c r="H21" s="106">
        <v>192</v>
      </c>
      <c r="I21" s="54">
        <v>0</v>
      </c>
      <c r="J21" s="54"/>
      <c r="K21" s="54">
        <v>361</v>
      </c>
      <c r="L21" s="106">
        <v>367</v>
      </c>
      <c r="M21" s="106">
        <v>102</v>
      </c>
      <c r="N21" s="106">
        <v>1</v>
      </c>
      <c r="O21" s="54"/>
      <c r="P21" s="54">
        <v>26</v>
      </c>
      <c r="Q21" s="106">
        <v>23</v>
      </c>
      <c r="R21" s="106">
        <v>0</v>
      </c>
      <c r="S21" s="106">
        <v>0</v>
      </c>
      <c r="T21" s="54"/>
      <c r="U21" s="54">
        <v>28</v>
      </c>
      <c r="V21" s="54">
        <v>16</v>
      </c>
      <c r="W21" s="54">
        <v>15</v>
      </c>
      <c r="X21" s="54">
        <v>2</v>
      </c>
      <c r="Y21" s="54"/>
      <c r="Z21" s="54">
        <v>1973</v>
      </c>
      <c r="AA21" s="54">
        <v>2303</v>
      </c>
      <c r="AB21" s="54">
        <v>15</v>
      </c>
      <c r="AC21" s="54"/>
      <c r="AD21" s="54">
        <v>339</v>
      </c>
      <c r="AE21" s="54">
        <v>400</v>
      </c>
      <c r="AF21" s="54">
        <v>0</v>
      </c>
      <c r="AG21" s="54"/>
      <c r="AH21" s="54">
        <v>166</v>
      </c>
      <c r="AI21" s="106">
        <v>184</v>
      </c>
    </row>
    <row r="22" spans="1:35" s="39" customFormat="1" ht="24.95" customHeight="1">
      <c r="A22" s="52">
        <v>13</v>
      </c>
      <c r="B22" s="53" t="s">
        <v>9</v>
      </c>
      <c r="C22" s="54">
        <v>1968</v>
      </c>
      <c r="D22" s="106">
        <v>2130</v>
      </c>
      <c r="E22" s="106">
        <v>26</v>
      </c>
      <c r="F22" s="54"/>
      <c r="G22" s="54">
        <v>72</v>
      </c>
      <c r="H22" s="106">
        <v>112</v>
      </c>
      <c r="I22" s="54">
        <v>0</v>
      </c>
      <c r="J22" s="54"/>
      <c r="K22" s="54">
        <v>180</v>
      </c>
      <c r="L22" s="106">
        <v>139</v>
      </c>
      <c r="M22" s="106">
        <v>27</v>
      </c>
      <c r="N22" s="106">
        <v>1</v>
      </c>
      <c r="O22" s="54"/>
      <c r="P22" s="54">
        <v>12</v>
      </c>
      <c r="Q22" s="106">
        <v>18</v>
      </c>
      <c r="R22" s="106">
        <v>0</v>
      </c>
      <c r="S22" s="106">
        <v>0</v>
      </c>
      <c r="T22" s="54"/>
      <c r="U22" s="54">
        <v>10</v>
      </c>
      <c r="V22" s="54">
        <v>7</v>
      </c>
      <c r="W22" s="54">
        <v>4</v>
      </c>
      <c r="X22" s="54">
        <v>1</v>
      </c>
      <c r="Y22" s="54"/>
      <c r="Z22" s="54">
        <v>1507</v>
      </c>
      <c r="AA22" s="54">
        <v>1710</v>
      </c>
      <c r="AB22" s="54">
        <v>25</v>
      </c>
      <c r="AC22" s="54"/>
      <c r="AD22" s="54">
        <v>158</v>
      </c>
      <c r="AE22" s="54">
        <v>124</v>
      </c>
      <c r="AF22" s="54">
        <v>0</v>
      </c>
      <c r="AG22" s="54"/>
      <c r="AH22" s="54">
        <v>39</v>
      </c>
      <c r="AI22" s="106">
        <v>27</v>
      </c>
    </row>
    <row r="23" spans="1:35" s="39" customFormat="1" ht="24.95" customHeight="1">
      <c r="A23" s="52">
        <v>14</v>
      </c>
      <c r="B23" s="53" t="s">
        <v>24</v>
      </c>
      <c r="C23" s="54">
        <v>4656</v>
      </c>
      <c r="D23" s="106">
        <v>5326</v>
      </c>
      <c r="E23" s="106">
        <v>66</v>
      </c>
      <c r="F23" s="54"/>
      <c r="G23" s="54">
        <v>223</v>
      </c>
      <c r="H23" s="106">
        <v>265</v>
      </c>
      <c r="I23" s="54">
        <v>0</v>
      </c>
      <c r="J23" s="54"/>
      <c r="K23" s="54">
        <v>434</v>
      </c>
      <c r="L23" s="106">
        <v>401</v>
      </c>
      <c r="M23" s="106">
        <v>91</v>
      </c>
      <c r="N23" s="106">
        <v>2</v>
      </c>
      <c r="O23" s="54"/>
      <c r="P23" s="54">
        <v>17</v>
      </c>
      <c r="Q23" s="106">
        <v>17</v>
      </c>
      <c r="R23" s="106">
        <v>0</v>
      </c>
      <c r="S23" s="106">
        <v>0</v>
      </c>
      <c r="T23" s="54"/>
      <c r="U23" s="54">
        <v>44</v>
      </c>
      <c r="V23" s="54">
        <v>15</v>
      </c>
      <c r="W23" s="54">
        <v>7</v>
      </c>
      <c r="X23" s="54">
        <v>2</v>
      </c>
      <c r="Y23" s="54"/>
      <c r="Z23" s="54">
        <v>3538</v>
      </c>
      <c r="AA23" s="54">
        <v>4129</v>
      </c>
      <c r="AB23" s="54">
        <v>60</v>
      </c>
      <c r="AC23" s="54"/>
      <c r="AD23" s="54">
        <v>373</v>
      </c>
      <c r="AE23" s="54">
        <v>479</v>
      </c>
      <c r="AF23" s="54">
        <v>4</v>
      </c>
      <c r="AG23" s="54"/>
      <c r="AH23" s="54">
        <v>71</v>
      </c>
      <c r="AI23" s="106">
        <v>35</v>
      </c>
    </row>
    <row r="24" spans="1:35" s="39" customFormat="1" ht="24.95" customHeight="1">
      <c r="A24" s="52">
        <v>15</v>
      </c>
      <c r="B24" s="53" t="s">
        <v>10</v>
      </c>
      <c r="C24" s="54">
        <v>2526</v>
      </c>
      <c r="D24" s="106">
        <v>3118</v>
      </c>
      <c r="E24" s="106">
        <v>19</v>
      </c>
      <c r="F24" s="54"/>
      <c r="G24" s="54">
        <v>113</v>
      </c>
      <c r="H24" s="106">
        <v>151</v>
      </c>
      <c r="I24" s="54">
        <v>0</v>
      </c>
      <c r="J24" s="54"/>
      <c r="K24" s="54">
        <v>144</v>
      </c>
      <c r="L24" s="106">
        <v>138</v>
      </c>
      <c r="M24" s="106">
        <v>30</v>
      </c>
      <c r="N24" s="106">
        <v>1</v>
      </c>
      <c r="O24" s="54"/>
      <c r="P24" s="54">
        <v>17</v>
      </c>
      <c r="Q24" s="106">
        <v>18</v>
      </c>
      <c r="R24" s="106">
        <v>0</v>
      </c>
      <c r="S24" s="106">
        <v>0</v>
      </c>
      <c r="T24" s="54"/>
      <c r="U24" s="54">
        <v>18</v>
      </c>
      <c r="V24" s="54">
        <v>14</v>
      </c>
      <c r="W24" s="54">
        <v>10</v>
      </c>
      <c r="X24" s="54">
        <v>1</v>
      </c>
      <c r="Y24" s="54"/>
      <c r="Z24" s="54">
        <v>1992</v>
      </c>
      <c r="AA24" s="54">
        <v>2550</v>
      </c>
      <c r="AB24" s="54">
        <v>18</v>
      </c>
      <c r="AC24" s="54"/>
      <c r="AD24" s="54">
        <v>106</v>
      </c>
      <c r="AE24" s="54">
        <v>133</v>
      </c>
      <c r="AF24" s="54">
        <v>0</v>
      </c>
      <c r="AG24" s="54"/>
      <c r="AH24" s="54">
        <v>154</v>
      </c>
      <c r="AI24" s="106">
        <v>128</v>
      </c>
    </row>
    <row r="25" spans="1:35" s="39" customFormat="1" ht="24.95" customHeight="1">
      <c r="A25" s="52">
        <v>16</v>
      </c>
      <c r="B25" s="53" t="s">
        <v>11</v>
      </c>
      <c r="C25" s="54">
        <v>1618</v>
      </c>
      <c r="D25" s="106">
        <v>1884</v>
      </c>
      <c r="E25" s="106">
        <v>16</v>
      </c>
      <c r="F25" s="54"/>
      <c r="G25" s="54">
        <v>95</v>
      </c>
      <c r="H25" s="106">
        <v>131</v>
      </c>
      <c r="I25" s="54">
        <v>1</v>
      </c>
      <c r="J25" s="54"/>
      <c r="K25" s="54">
        <v>109</v>
      </c>
      <c r="L25" s="106">
        <v>154</v>
      </c>
      <c r="M25" s="106">
        <v>35</v>
      </c>
      <c r="N25" s="106">
        <v>2</v>
      </c>
      <c r="O25" s="54"/>
      <c r="P25" s="54">
        <v>10</v>
      </c>
      <c r="Q25" s="106">
        <v>11</v>
      </c>
      <c r="R25" s="106">
        <v>0</v>
      </c>
      <c r="S25" s="106">
        <v>0</v>
      </c>
      <c r="T25" s="54"/>
      <c r="U25" s="54">
        <v>17</v>
      </c>
      <c r="V25" s="54">
        <v>12</v>
      </c>
      <c r="W25" s="54">
        <v>10</v>
      </c>
      <c r="X25" s="54">
        <v>1</v>
      </c>
      <c r="Y25" s="54"/>
      <c r="Z25" s="54">
        <v>1215</v>
      </c>
      <c r="AA25" s="54">
        <v>1448</v>
      </c>
      <c r="AB25" s="54">
        <v>13</v>
      </c>
      <c r="AC25" s="54"/>
      <c r="AD25" s="54">
        <v>81</v>
      </c>
      <c r="AE25" s="54">
        <v>80</v>
      </c>
      <c r="AF25" s="54">
        <v>0</v>
      </c>
      <c r="AG25" s="54"/>
      <c r="AH25" s="54">
        <v>108</v>
      </c>
      <c r="AI25" s="106">
        <v>60</v>
      </c>
    </row>
    <row r="26" spans="1:35" s="39" customFormat="1" ht="24.95" customHeight="1">
      <c r="A26" s="52">
        <v>17</v>
      </c>
      <c r="B26" s="53" t="s">
        <v>12</v>
      </c>
      <c r="C26" s="54">
        <v>1603</v>
      </c>
      <c r="D26" s="106">
        <v>1720</v>
      </c>
      <c r="E26" s="106">
        <v>15</v>
      </c>
      <c r="F26" s="54"/>
      <c r="G26" s="54">
        <v>103</v>
      </c>
      <c r="H26" s="106">
        <v>122</v>
      </c>
      <c r="I26" s="54">
        <v>0</v>
      </c>
      <c r="J26" s="54"/>
      <c r="K26" s="54">
        <v>272</v>
      </c>
      <c r="L26" s="106">
        <v>246</v>
      </c>
      <c r="M26" s="106">
        <v>88</v>
      </c>
      <c r="N26" s="106">
        <v>2</v>
      </c>
      <c r="O26" s="54"/>
      <c r="P26" s="54">
        <v>18</v>
      </c>
      <c r="Q26" s="106">
        <v>24</v>
      </c>
      <c r="R26" s="106">
        <v>0</v>
      </c>
      <c r="S26" s="106">
        <v>0</v>
      </c>
      <c r="T26" s="54"/>
      <c r="U26" s="54">
        <v>47</v>
      </c>
      <c r="V26" s="54">
        <v>31</v>
      </c>
      <c r="W26" s="54">
        <v>28</v>
      </c>
      <c r="X26" s="54">
        <v>0</v>
      </c>
      <c r="Y26" s="54"/>
      <c r="Z26" s="54">
        <v>896</v>
      </c>
      <c r="AA26" s="54">
        <v>1067</v>
      </c>
      <c r="AB26" s="54">
        <v>13</v>
      </c>
      <c r="AC26" s="54"/>
      <c r="AD26" s="54">
        <v>131</v>
      </c>
      <c r="AE26" s="54">
        <v>142</v>
      </c>
      <c r="AF26" s="54">
        <v>0</v>
      </c>
      <c r="AG26" s="54"/>
      <c r="AH26" s="54">
        <v>183</v>
      </c>
      <c r="AI26" s="106">
        <v>119</v>
      </c>
    </row>
    <row r="27" spans="1:35" s="39" customFormat="1" ht="24.95" customHeight="1">
      <c r="A27" s="52">
        <v>18</v>
      </c>
      <c r="B27" s="53" t="s">
        <v>13</v>
      </c>
      <c r="C27" s="54">
        <v>1052</v>
      </c>
      <c r="D27" s="106">
        <v>1288</v>
      </c>
      <c r="E27" s="106">
        <v>7</v>
      </c>
      <c r="F27" s="54"/>
      <c r="G27" s="54">
        <v>82</v>
      </c>
      <c r="H27" s="106">
        <v>119</v>
      </c>
      <c r="I27" s="54">
        <v>0</v>
      </c>
      <c r="J27" s="54"/>
      <c r="K27" s="54">
        <v>121</v>
      </c>
      <c r="L27" s="106">
        <v>128</v>
      </c>
      <c r="M27" s="106">
        <v>58</v>
      </c>
      <c r="N27" s="106">
        <v>1</v>
      </c>
      <c r="O27" s="54"/>
      <c r="P27" s="54">
        <v>16</v>
      </c>
      <c r="Q27" s="106">
        <v>12</v>
      </c>
      <c r="R27" s="106">
        <v>0</v>
      </c>
      <c r="S27" s="106">
        <v>0</v>
      </c>
      <c r="T27" s="54"/>
      <c r="U27" s="54">
        <v>13</v>
      </c>
      <c r="V27" s="54">
        <v>10</v>
      </c>
      <c r="W27" s="54">
        <v>7</v>
      </c>
      <c r="X27" s="54">
        <v>1</v>
      </c>
      <c r="Y27" s="54"/>
      <c r="Z27" s="54">
        <v>700</v>
      </c>
      <c r="AA27" s="54">
        <v>898</v>
      </c>
      <c r="AB27" s="54">
        <v>5</v>
      </c>
      <c r="AC27" s="54"/>
      <c r="AD27" s="54">
        <v>53</v>
      </c>
      <c r="AE27" s="54">
        <v>63</v>
      </c>
      <c r="AF27" s="54">
        <v>1</v>
      </c>
      <c r="AG27" s="54"/>
      <c r="AH27" s="54">
        <v>80</v>
      </c>
      <c r="AI27" s="106">
        <v>68</v>
      </c>
    </row>
    <row r="28" spans="1:35" s="39" customFormat="1" ht="24.95" customHeight="1">
      <c r="A28" s="52">
        <v>19</v>
      </c>
      <c r="B28" s="53" t="s">
        <v>14</v>
      </c>
      <c r="C28" s="54">
        <v>4252</v>
      </c>
      <c r="D28" s="106">
        <v>4893</v>
      </c>
      <c r="E28" s="106">
        <v>23</v>
      </c>
      <c r="F28" s="54"/>
      <c r="G28" s="54">
        <v>160</v>
      </c>
      <c r="H28" s="106">
        <v>320</v>
      </c>
      <c r="I28" s="54">
        <v>0</v>
      </c>
      <c r="J28" s="54"/>
      <c r="K28" s="54">
        <v>314</v>
      </c>
      <c r="L28" s="106">
        <v>369</v>
      </c>
      <c r="M28" s="106">
        <v>79</v>
      </c>
      <c r="N28" s="106">
        <v>1</v>
      </c>
      <c r="O28" s="54"/>
      <c r="P28" s="54">
        <v>16</v>
      </c>
      <c r="Q28" s="106">
        <v>15</v>
      </c>
      <c r="R28" s="106">
        <v>0</v>
      </c>
      <c r="S28" s="106">
        <v>0</v>
      </c>
      <c r="T28" s="54"/>
      <c r="U28" s="54">
        <v>66</v>
      </c>
      <c r="V28" s="54">
        <v>41</v>
      </c>
      <c r="W28" s="54">
        <v>33</v>
      </c>
      <c r="X28" s="54">
        <v>13</v>
      </c>
      <c r="Y28" s="54"/>
      <c r="Z28" s="54">
        <v>3329</v>
      </c>
      <c r="AA28" s="54">
        <v>3775</v>
      </c>
      <c r="AB28" s="54">
        <v>22</v>
      </c>
      <c r="AC28" s="54"/>
      <c r="AD28" s="54">
        <v>328</v>
      </c>
      <c r="AE28" s="54">
        <v>341</v>
      </c>
      <c r="AF28" s="54">
        <v>0</v>
      </c>
      <c r="AG28" s="54"/>
      <c r="AH28" s="54">
        <v>105</v>
      </c>
      <c r="AI28" s="106">
        <v>73</v>
      </c>
    </row>
    <row r="29" spans="1:35" s="39" customFormat="1" ht="24.95" customHeight="1">
      <c r="A29" s="52">
        <v>20</v>
      </c>
      <c r="B29" s="53" t="s">
        <v>15</v>
      </c>
      <c r="C29" s="54">
        <v>1426</v>
      </c>
      <c r="D29" s="106">
        <v>1029</v>
      </c>
      <c r="E29" s="106">
        <v>1</v>
      </c>
      <c r="F29" s="54"/>
      <c r="G29" s="54">
        <v>39</v>
      </c>
      <c r="H29" s="106">
        <v>32</v>
      </c>
      <c r="I29" s="54">
        <v>0</v>
      </c>
      <c r="J29" s="54"/>
      <c r="K29" s="54">
        <v>171</v>
      </c>
      <c r="L29" s="106">
        <v>161</v>
      </c>
      <c r="M29" s="106">
        <v>18</v>
      </c>
      <c r="N29" s="106">
        <v>0</v>
      </c>
      <c r="O29" s="54"/>
      <c r="P29" s="54">
        <v>3</v>
      </c>
      <c r="Q29" s="106">
        <v>1</v>
      </c>
      <c r="R29" s="106">
        <v>0</v>
      </c>
      <c r="S29" s="106">
        <v>0</v>
      </c>
      <c r="T29" s="54"/>
      <c r="U29" s="54">
        <v>2</v>
      </c>
      <c r="V29" s="54">
        <v>3</v>
      </c>
      <c r="W29" s="54">
        <v>2</v>
      </c>
      <c r="X29" s="54">
        <v>4</v>
      </c>
      <c r="Y29" s="54"/>
      <c r="Z29" s="54">
        <v>1015</v>
      </c>
      <c r="AA29" s="54">
        <v>615</v>
      </c>
      <c r="AB29" s="54">
        <v>1</v>
      </c>
      <c r="AC29" s="54"/>
      <c r="AD29" s="54">
        <v>80</v>
      </c>
      <c r="AE29" s="54">
        <v>108</v>
      </c>
      <c r="AF29" s="54">
        <v>0</v>
      </c>
      <c r="AG29" s="54"/>
      <c r="AH29" s="54">
        <v>118</v>
      </c>
      <c r="AI29" s="106">
        <v>112</v>
      </c>
    </row>
    <row r="30" spans="1:35" s="39" customFormat="1" ht="24.95" customHeight="1">
      <c r="A30" s="52">
        <v>21</v>
      </c>
      <c r="B30" s="53" t="s">
        <v>16</v>
      </c>
      <c r="C30" s="54">
        <v>1847</v>
      </c>
      <c r="D30" s="106">
        <v>1985</v>
      </c>
      <c r="E30" s="106">
        <v>12</v>
      </c>
      <c r="F30" s="54"/>
      <c r="G30" s="54">
        <v>139</v>
      </c>
      <c r="H30" s="106">
        <v>182</v>
      </c>
      <c r="I30" s="54">
        <v>0</v>
      </c>
      <c r="J30" s="54"/>
      <c r="K30" s="54">
        <v>182</v>
      </c>
      <c r="L30" s="106">
        <v>199</v>
      </c>
      <c r="M30" s="106">
        <v>85</v>
      </c>
      <c r="N30" s="106">
        <v>0</v>
      </c>
      <c r="O30" s="54"/>
      <c r="P30" s="54">
        <v>30</v>
      </c>
      <c r="Q30" s="106">
        <v>44</v>
      </c>
      <c r="R30" s="106">
        <v>0</v>
      </c>
      <c r="S30" s="106">
        <v>0</v>
      </c>
      <c r="T30" s="54"/>
      <c r="U30" s="54">
        <v>20</v>
      </c>
      <c r="V30" s="54">
        <v>10</v>
      </c>
      <c r="W30" s="54">
        <v>10</v>
      </c>
      <c r="X30" s="54">
        <v>0</v>
      </c>
      <c r="Y30" s="54"/>
      <c r="Z30" s="54">
        <v>1282</v>
      </c>
      <c r="AA30" s="54">
        <v>1324</v>
      </c>
      <c r="AB30" s="54">
        <v>12</v>
      </c>
      <c r="AC30" s="54"/>
      <c r="AD30" s="54">
        <v>87</v>
      </c>
      <c r="AE30" s="54">
        <v>109</v>
      </c>
      <c r="AF30" s="54">
        <v>0</v>
      </c>
      <c r="AG30" s="54"/>
      <c r="AH30" s="54">
        <v>127</v>
      </c>
      <c r="AI30" s="106">
        <v>127</v>
      </c>
    </row>
    <row r="31" spans="1:35" s="39" customFormat="1" ht="24.95" customHeight="1">
      <c r="A31" s="52">
        <v>22</v>
      </c>
      <c r="B31" s="53" t="s">
        <v>17</v>
      </c>
      <c r="C31" s="54">
        <v>1987</v>
      </c>
      <c r="D31" s="106">
        <v>2442</v>
      </c>
      <c r="E31" s="106">
        <v>14</v>
      </c>
      <c r="F31" s="54"/>
      <c r="G31" s="54">
        <v>92</v>
      </c>
      <c r="H31" s="106">
        <v>119</v>
      </c>
      <c r="I31" s="54">
        <v>0</v>
      </c>
      <c r="J31" s="54"/>
      <c r="K31" s="54">
        <v>94</v>
      </c>
      <c r="L31" s="106">
        <v>123</v>
      </c>
      <c r="M31" s="106">
        <v>35</v>
      </c>
      <c r="N31" s="106">
        <v>0</v>
      </c>
      <c r="O31" s="54"/>
      <c r="P31" s="54">
        <v>12</v>
      </c>
      <c r="Q31" s="106">
        <v>14</v>
      </c>
      <c r="R31" s="106">
        <v>0</v>
      </c>
      <c r="S31" s="106">
        <v>0</v>
      </c>
      <c r="T31" s="54"/>
      <c r="U31" s="54">
        <v>12</v>
      </c>
      <c r="V31" s="54">
        <v>8</v>
      </c>
      <c r="W31" s="54">
        <v>5</v>
      </c>
      <c r="X31" s="54">
        <v>1</v>
      </c>
      <c r="Y31" s="54"/>
      <c r="Z31" s="54">
        <v>1601</v>
      </c>
      <c r="AA31" s="54">
        <v>1949</v>
      </c>
      <c r="AB31" s="54">
        <v>13</v>
      </c>
      <c r="AC31" s="54"/>
      <c r="AD31" s="54">
        <v>131</v>
      </c>
      <c r="AE31" s="54">
        <v>173</v>
      </c>
      <c r="AF31" s="54">
        <v>1</v>
      </c>
      <c r="AG31" s="54"/>
      <c r="AH31" s="54">
        <v>57</v>
      </c>
      <c r="AI31" s="106">
        <v>64</v>
      </c>
    </row>
    <row r="32" spans="1:35" s="39" customFormat="1" ht="24.95" customHeight="1">
      <c r="A32" s="52">
        <v>23</v>
      </c>
      <c r="B32" s="34" t="s">
        <v>19</v>
      </c>
      <c r="C32" s="54">
        <v>1171</v>
      </c>
      <c r="D32" s="106">
        <v>1248</v>
      </c>
      <c r="E32" s="106">
        <v>12</v>
      </c>
      <c r="F32" s="54"/>
      <c r="G32" s="54">
        <v>132</v>
      </c>
      <c r="H32" s="106">
        <v>138</v>
      </c>
      <c r="I32" s="54">
        <v>0</v>
      </c>
      <c r="J32" s="54"/>
      <c r="K32" s="54">
        <v>121</v>
      </c>
      <c r="L32" s="106">
        <v>128</v>
      </c>
      <c r="M32" s="106">
        <v>42</v>
      </c>
      <c r="N32" s="106">
        <v>2</v>
      </c>
      <c r="O32" s="54"/>
      <c r="P32" s="54">
        <v>21</v>
      </c>
      <c r="Q32" s="106">
        <v>24</v>
      </c>
      <c r="R32" s="106">
        <v>0</v>
      </c>
      <c r="S32" s="106">
        <v>0</v>
      </c>
      <c r="T32" s="54"/>
      <c r="U32" s="54">
        <v>9</v>
      </c>
      <c r="V32" s="54">
        <v>9</v>
      </c>
      <c r="W32" s="54">
        <v>9</v>
      </c>
      <c r="X32" s="54">
        <v>0</v>
      </c>
      <c r="Y32" s="54"/>
      <c r="Z32" s="54">
        <v>715</v>
      </c>
      <c r="AA32" s="54">
        <v>763</v>
      </c>
      <c r="AB32" s="54">
        <v>10</v>
      </c>
      <c r="AC32" s="54"/>
      <c r="AD32" s="54">
        <v>139</v>
      </c>
      <c r="AE32" s="54">
        <v>142</v>
      </c>
      <c r="AF32" s="54">
        <v>0</v>
      </c>
      <c r="AG32" s="54"/>
      <c r="AH32" s="54">
        <v>43</v>
      </c>
      <c r="AI32" s="106">
        <v>53</v>
      </c>
    </row>
    <row r="33" spans="1:35" s="39" customFormat="1" ht="24.95" customHeight="1">
      <c r="A33" s="52">
        <v>24</v>
      </c>
      <c r="B33" s="34" t="s">
        <v>18</v>
      </c>
      <c r="C33" s="54">
        <v>1413</v>
      </c>
      <c r="D33" s="106">
        <v>1973</v>
      </c>
      <c r="E33" s="106">
        <v>7</v>
      </c>
      <c r="F33" s="54"/>
      <c r="G33" s="54">
        <v>99</v>
      </c>
      <c r="H33" s="106">
        <v>115</v>
      </c>
      <c r="I33" s="54">
        <v>0</v>
      </c>
      <c r="J33" s="54"/>
      <c r="K33" s="54">
        <v>124</v>
      </c>
      <c r="L33" s="106">
        <v>137</v>
      </c>
      <c r="M33" s="106">
        <v>47</v>
      </c>
      <c r="N33" s="106">
        <v>2</v>
      </c>
      <c r="O33" s="54"/>
      <c r="P33" s="54">
        <v>15</v>
      </c>
      <c r="Q33" s="106">
        <v>16</v>
      </c>
      <c r="R33" s="106">
        <v>0</v>
      </c>
      <c r="S33" s="106">
        <v>0</v>
      </c>
      <c r="T33" s="54"/>
      <c r="U33" s="54">
        <v>32</v>
      </c>
      <c r="V33" s="54">
        <v>21</v>
      </c>
      <c r="W33" s="54">
        <v>16</v>
      </c>
      <c r="X33" s="54">
        <v>1</v>
      </c>
      <c r="Y33" s="54"/>
      <c r="Z33" s="54">
        <v>1003</v>
      </c>
      <c r="AA33" s="54">
        <v>1468</v>
      </c>
      <c r="AB33" s="54">
        <v>5</v>
      </c>
      <c r="AC33" s="54"/>
      <c r="AD33" s="54">
        <v>125</v>
      </c>
      <c r="AE33" s="54">
        <v>190</v>
      </c>
      <c r="AF33" s="54">
        <v>0</v>
      </c>
      <c r="AG33" s="54"/>
      <c r="AH33" s="54">
        <v>47</v>
      </c>
      <c r="AI33" s="106">
        <v>47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72" t="s">
        <v>40</v>
      </c>
      <c r="B35" s="173"/>
      <c r="C35" s="58">
        <v>64304</v>
      </c>
      <c r="D35" s="58">
        <v>70756</v>
      </c>
      <c r="E35" s="58">
        <v>483</v>
      </c>
      <c r="F35" s="58">
        <v>0</v>
      </c>
      <c r="G35" s="58">
        <v>3123</v>
      </c>
      <c r="H35" s="58">
        <v>3765</v>
      </c>
      <c r="I35" s="58">
        <v>1</v>
      </c>
      <c r="J35" s="58">
        <v>0</v>
      </c>
      <c r="K35" s="58">
        <v>6148</v>
      </c>
      <c r="L35" s="58">
        <v>6046</v>
      </c>
      <c r="M35" s="58">
        <v>1531</v>
      </c>
      <c r="N35" s="58">
        <v>25</v>
      </c>
      <c r="O35" s="58">
        <v>0</v>
      </c>
      <c r="P35" s="58">
        <v>439</v>
      </c>
      <c r="Q35" s="58">
        <v>459</v>
      </c>
      <c r="R35" s="58">
        <v>6</v>
      </c>
      <c r="S35" s="58">
        <v>0</v>
      </c>
      <c r="T35" s="58">
        <v>0</v>
      </c>
      <c r="U35" s="58">
        <v>733</v>
      </c>
      <c r="V35" s="58">
        <v>449</v>
      </c>
      <c r="W35" s="58">
        <v>346</v>
      </c>
      <c r="X35" s="58">
        <v>56</v>
      </c>
      <c r="Y35" s="58">
        <v>0</v>
      </c>
      <c r="Z35" s="58">
        <v>47116</v>
      </c>
      <c r="AA35" s="58">
        <v>52427</v>
      </c>
      <c r="AB35" s="58">
        <v>451</v>
      </c>
      <c r="AC35" s="58">
        <v>0</v>
      </c>
      <c r="AD35" s="58">
        <v>4870</v>
      </c>
      <c r="AE35" s="58">
        <v>5838</v>
      </c>
      <c r="AF35" s="58">
        <v>6</v>
      </c>
      <c r="AG35" s="58">
        <v>0</v>
      </c>
      <c r="AH35" s="58">
        <v>2608</v>
      </c>
      <c r="AI35" s="58">
        <v>2221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L24" sqref="L24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84">
        <v>2022</v>
      </c>
      <c r="H4" s="184">
        <v>2023</v>
      </c>
      <c r="I4" s="184" t="s">
        <v>28</v>
      </c>
    </row>
    <row r="5" spans="1:15" ht="42" customHeight="1">
      <c r="A5" s="211"/>
      <c r="B5" s="208"/>
      <c r="C5" s="216"/>
      <c r="D5" s="216"/>
      <c r="E5" s="216"/>
      <c r="F5" s="216"/>
      <c r="G5" s="185"/>
      <c r="H5" s="185"/>
      <c r="I5" s="185"/>
      <c r="K5" s="18"/>
    </row>
    <row r="6" spans="1:15" ht="19.5" customHeight="1">
      <c r="A6" s="212"/>
      <c r="B6" s="209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31</v>
      </c>
      <c r="E8" s="73">
        <v>28</v>
      </c>
      <c r="F8" s="28">
        <f>E8/(D8+C8)</f>
        <v>0.4375</v>
      </c>
      <c r="G8" s="79">
        <v>32</v>
      </c>
      <c r="H8" s="79">
        <v>36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37</v>
      </c>
      <c r="E9" s="75">
        <v>29</v>
      </c>
      <c r="F9" s="28">
        <f t="shared" ref="F9:F15" si="0">E9/(D9+C9)</f>
        <v>0.36249999999999999</v>
      </c>
      <c r="G9" s="80">
        <v>41</v>
      </c>
      <c r="H9" s="80">
        <v>51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332</v>
      </c>
      <c r="E10" s="75">
        <v>267</v>
      </c>
      <c r="F10" s="28">
        <f t="shared" si="0"/>
        <v>0.45563139931740615</v>
      </c>
      <c r="G10" s="80">
        <v>268</v>
      </c>
      <c r="H10" s="80">
        <v>319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383</v>
      </c>
      <c r="E11" s="75">
        <v>165</v>
      </c>
      <c r="F11" s="28">
        <f t="shared" si="0"/>
        <v>0.24444444444444444</v>
      </c>
      <c r="G11" s="80">
        <v>290</v>
      </c>
      <c r="H11" s="80">
        <v>510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54</v>
      </c>
      <c r="E12" s="75">
        <v>50</v>
      </c>
      <c r="F12" s="28">
        <f t="shared" si="0"/>
        <v>0.47169811320754718</v>
      </c>
      <c r="G12" s="80">
        <v>55</v>
      </c>
      <c r="H12" s="80">
        <v>56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84</v>
      </c>
      <c r="E13" s="75">
        <v>44</v>
      </c>
      <c r="F13" s="28">
        <f t="shared" si="0"/>
        <v>0.19383259911894274</v>
      </c>
      <c r="G13" s="80">
        <v>138</v>
      </c>
      <c r="H13" s="80">
        <v>183</v>
      </c>
      <c r="I13" s="75">
        <v>1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66</v>
      </c>
      <c r="E14" s="75">
        <v>77</v>
      </c>
      <c r="F14" s="28">
        <f t="shared" si="0"/>
        <v>0.44508670520231214</v>
      </c>
      <c r="G14" s="80">
        <v>112</v>
      </c>
      <c r="H14" s="80">
        <v>96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40</v>
      </c>
      <c r="E15" s="75">
        <v>35</v>
      </c>
      <c r="F15" s="28">
        <f t="shared" si="0"/>
        <v>0.38043478260869568</v>
      </c>
      <c r="G15" s="80">
        <v>49</v>
      </c>
      <c r="H15" s="80">
        <v>57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412</v>
      </c>
      <c r="E16" s="75">
        <v>409</v>
      </c>
      <c r="F16" s="28">
        <f t="shared" ref="F16" si="1">+E16/(D16+C16)</f>
        <v>0.49217809867629364</v>
      </c>
      <c r="G16" s="80">
        <v>425</v>
      </c>
      <c r="H16" s="80">
        <v>422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40</v>
      </c>
      <c r="E17" s="75">
        <v>45</v>
      </c>
      <c r="F17" s="28">
        <f t="shared" ref="F17:F31" si="2">E17/(D17+C17)</f>
        <v>0.5625</v>
      </c>
      <c r="G17" s="80">
        <v>42</v>
      </c>
      <c r="H17" s="80">
        <v>35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291</v>
      </c>
      <c r="E18" s="75">
        <v>140</v>
      </c>
      <c r="F18" s="28">
        <f t="shared" si="2"/>
        <v>0.32786885245901637</v>
      </c>
      <c r="G18" s="80">
        <v>104</v>
      </c>
      <c r="H18" s="80">
        <v>287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101</v>
      </c>
      <c r="E19" s="75">
        <v>69</v>
      </c>
      <c r="F19" s="28">
        <f t="shared" si="2"/>
        <v>0.41566265060240964</v>
      </c>
      <c r="G19" s="80">
        <v>65</v>
      </c>
      <c r="H19" s="80">
        <v>97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52</v>
      </c>
      <c r="E20" s="75">
        <v>54</v>
      </c>
      <c r="F20" s="28">
        <f t="shared" si="2"/>
        <v>0.50467289719626163</v>
      </c>
      <c r="G20" s="80">
        <v>50</v>
      </c>
      <c r="H20" s="80">
        <v>53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199</v>
      </c>
      <c r="E21" s="75">
        <v>169</v>
      </c>
      <c r="F21" s="28">
        <f t="shared" si="2"/>
        <v>0.48703170028818443</v>
      </c>
      <c r="G21" s="80">
        <v>154</v>
      </c>
      <c r="H21" s="80">
        <v>178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73</v>
      </c>
      <c r="E22" s="75">
        <v>69</v>
      </c>
      <c r="F22" s="28">
        <f t="shared" si="2"/>
        <v>0.42857142857142855</v>
      </c>
      <c r="G22" s="80">
        <v>84</v>
      </c>
      <c r="H22" s="80">
        <v>92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35</v>
      </c>
      <c r="E23" s="75">
        <v>47</v>
      </c>
      <c r="F23" s="28">
        <f t="shared" si="2"/>
        <v>0.75806451612903225</v>
      </c>
      <c r="G23" s="80">
        <v>30</v>
      </c>
      <c r="H23" s="80">
        <v>15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19</v>
      </c>
      <c r="E24" s="75">
        <v>28</v>
      </c>
      <c r="F24" s="28">
        <f t="shared" si="2"/>
        <v>0.56000000000000005</v>
      </c>
      <c r="G24" s="80">
        <v>32</v>
      </c>
      <c r="H24" s="80">
        <v>22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64</v>
      </c>
      <c r="E25" s="75">
        <v>57</v>
      </c>
      <c r="F25" s="28">
        <f t="shared" si="2"/>
        <v>0.51351351351351349</v>
      </c>
      <c r="G25" s="80">
        <v>43</v>
      </c>
      <c r="H25" s="80">
        <v>54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277</v>
      </c>
      <c r="E26" s="75">
        <v>228</v>
      </c>
      <c r="F26" s="28">
        <f t="shared" si="2"/>
        <v>0.49244060475161988</v>
      </c>
      <c r="G26" s="80">
        <v>187</v>
      </c>
      <c r="H26" s="80">
        <v>235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145</v>
      </c>
      <c r="E27" s="75">
        <v>57</v>
      </c>
      <c r="F27" s="28">
        <f t="shared" si="2"/>
        <v>0.24255319148936169</v>
      </c>
      <c r="G27" s="80">
        <v>92</v>
      </c>
      <c r="H27" s="80">
        <v>178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23</v>
      </c>
      <c r="E28" s="75">
        <v>20</v>
      </c>
      <c r="F28" s="28">
        <f t="shared" si="2"/>
        <v>0.35087719298245612</v>
      </c>
      <c r="G28" s="80">
        <v>33</v>
      </c>
      <c r="H28" s="80">
        <v>37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59</v>
      </c>
      <c r="E29" s="75">
        <v>49</v>
      </c>
      <c r="F29" s="28">
        <f t="shared" si="2"/>
        <v>0.4375</v>
      </c>
      <c r="G29" s="80">
        <v>52</v>
      </c>
      <c r="H29" s="80">
        <v>63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29</v>
      </c>
      <c r="E30" s="75">
        <v>9</v>
      </c>
      <c r="F30" s="28">
        <f t="shared" si="2"/>
        <v>0.14516129032258066</v>
      </c>
      <c r="G30" s="80">
        <v>35</v>
      </c>
      <c r="H30" s="80">
        <v>53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37</v>
      </c>
      <c r="E31" s="75">
        <v>37</v>
      </c>
      <c r="F31" s="28">
        <f t="shared" si="2"/>
        <v>0.49333333333333335</v>
      </c>
      <c r="G31" s="80">
        <v>40</v>
      </c>
      <c r="H31" s="80">
        <v>38</v>
      </c>
      <c r="I31" s="75">
        <v>0</v>
      </c>
    </row>
    <row r="32" spans="1:9" ht="28.5" customHeight="1">
      <c r="A32" s="206" t="s">
        <v>40</v>
      </c>
      <c r="B32" s="206"/>
      <c r="C32" s="77">
        <v>2466</v>
      </c>
      <c r="D32" s="78">
        <v>2883</v>
      </c>
      <c r="E32" s="78">
        <v>2182</v>
      </c>
      <c r="F32" s="35">
        <f>E32/(D32+C32)</f>
        <v>0.40792671527388297</v>
      </c>
      <c r="G32" s="81">
        <v>2453</v>
      </c>
      <c r="H32" s="78">
        <v>3167</v>
      </c>
      <c r="I32" s="78">
        <v>4</v>
      </c>
    </row>
    <row r="33" spans="3:11">
      <c r="C33" s="9"/>
      <c r="D33" s="9"/>
      <c r="E33" s="9"/>
      <c r="F33" s="9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19"/>
      <c r="K34" s="19"/>
    </row>
    <row r="35" spans="3:11">
      <c r="C35" s="213"/>
      <c r="D35" s="213"/>
      <c r="E35" s="213"/>
      <c r="F35" s="213"/>
      <c r="G35" s="213"/>
      <c r="H35" s="213"/>
      <c r="I35" s="213"/>
      <c r="J35" s="19"/>
      <c r="K35" s="19"/>
    </row>
    <row r="36" spans="3:11">
      <c r="C36" s="213"/>
      <c r="D36" s="213"/>
      <c r="E36" s="213"/>
      <c r="F36" s="213"/>
      <c r="G36" s="213"/>
      <c r="H36" s="213"/>
      <c r="I36" s="213"/>
      <c r="J36" s="19"/>
      <c r="K36" s="19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Y21" sqref="Y21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3"/>
      <c r="C1" s="223"/>
      <c r="D1" s="223"/>
      <c r="E1" s="223"/>
      <c r="F1" s="223"/>
      <c r="G1" s="223"/>
      <c r="H1" s="223"/>
      <c r="I1" s="223"/>
      <c r="R1" s="244"/>
      <c r="S1" s="244"/>
      <c r="T1" s="244"/>
      <c r="U1" s="244"/>
      <c r="V1" s="244"/>
    </row>
    <row r="2" spans="1:23" ht="25.5" customHeight="1">
      <c r="A2" s="258" t="s">
        <v>72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3" ht="15.7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1:23" ht="28.5" customHeight="1" thickBo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</row>
    <row r="5" spans="1:23" ht="20.25" customHeight="1">
      <c r="A5" s="274" t="s">
        <v>26</v>
      </c>
      <c r="B5" s="235" t="s">
        <v>41</v>
      </c>
      <c r="C5" s="238" t="s">
        <v>61</v>
      </c>
      <c r="D5" s="239"/>
      <c r="E5" s="239"/>
      <c r="F5" s="239"/>
      <c r="G5" s="240"/>
      <c r="H5" s="248" t="s">
        <v>0</v>
      </c>
      <c r="I5" s="249"/>
      <c r="J5" s="252" t="s">
        <v>57</v>
      </c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269" t="s">
        <v>55</v>
      </c>
      <c r="V5" s="270"/>
    </row>
    <row r="6" spans="1:23" ht="93.75" customHeight="1">
      <c r="A6" s="275"/>
      <c r="B6" s="236"/>
      <c r="C6" s="241"/>
      <c r="D6" s="242"/>
      <c r="E6" s="242"/>
      <c r="F6" s="242"/>
      <c r="G6" s="243"/>
      <c r="H6" s="250"/>
      <c r="I6" s="251"/>
      <c r="J6" s="278" t="s">
        <v>81</v>
      </c>
      <c r="K6" s="279"/>
      <c r="L6" s="279"/>
      <c r="M6" s="279"/>
      <c r="N6" s="279"/>
      <c r="O6" s="279"/>
      <c r="P6" s="277"/>
      <c r="Q6" s="224" t="s">
        <v>54</v>
      </c>
      <c r="R6" s="277"/>
      <c r="S6" s="224" t="s">
        <v>0</v>
      </c>
      <c r="T6" s="225"/>
      <c r="U6" s="271"/>
      <c r="V6" s="272"/>
      <c r="W6" t="s">
        <v>58</v>
      </c>
    </row>
    <row r="7" spans="1:23" ht="15.75" customHeight="1">
      <c r="A7" s="275"/>
      <c r="B7" s="236"/>
      <c r="C7" s="229">
        <v>2022</v>
      </c>
      <c r="D7" s="245" t="s">
        <v>1</v>
      </c>
      <c r="E7" s="245">
        <v>2023</v>
      </c>
      <c r="F7" s="226" t="s">
        <v>1</v>
      </c>
      <c r="G7" s="245" t="s">
        <v>38</v>
      </c>
      <c r="H7" s="226" t="s">
        <v>37</v>
      </c>
      <c r="I7" s="264" t="s">
        <v>1</v>
      </c>
      <c r="J7" s="229">
        <v>2022</v>
      </c>
      <c r="K7" s="245" t="s">
        <v>1</v>
      </c>
      <c r="L7" s="245">
        <v>2023</v>
      </c>
      <c r="M7" s="245" t="s">
        <v>1</v>
      </c>
      <c r="N7" s="260" t="s">
        <v>35</v>
      </c>
      <c r="O7" s="273"/>
      <c r="P7" s="261"/>
      <c r="Q7" s="245">
        <v>2022</v>
      </c>
      <c r="R7" s="245">
        <v>2023</v>
      </c>
      <c r="S7" s="226" t="s">
        <v>37</v>
      </c>
      <c r="T7" s="232" t="s">
        <v>1</v>
      </c>
      <c r="U7" s="255" t="s">
        <v>83</v>
      </c>
      <c r="V7" s="280" t="s">
        <v>28</v>
      </c>
    </row>
    <row r="8" spans="1:23" ht="18" customHeight="1">
      <c r="A8" s="275"/>
      <c r="B8" s="236"/>
      <c r="C8" s="230"/>
      <c r="D8" s="246"/>
      <c r="E8" s="246"/>
      <c r="F8" s="227"/>
      <c r="G8" s="246"/>
      <c r="H8" s="227"/>
      <c r="I8" s="265"/>
      <c r="J8" s="230"/>
      <c r="K8" s="246"/>
      <c r="L8" s="246"/>
      <c r="M8" s="246"/>
      <c r="N8" s="267" t="s">
        <v>29</v>
      </c>
      <c r="O8" s="260" t="s">
        <v>36</v>
      </c>
      <c r="P8" s="261"/>
      <c r="Q8" s="246"/>
      <c r="R8" s="246"/>
      <c r="S8" s="227"/>
      <c r="T8" s="233"/>
      <c r="U8" s="256"/>
      <c r="V8" s="281"/>
    </row>
    <row r="9" spans="1:23" ht="30.75" customHeight="1">
      <c r="A9" s="275"/>
      <c r="B9" s="236"/>
      <c r="C9" s="231"/>
      <c r="D9" s="247"/>
      <c r="E9" s="247"/>
      <c r="F9" s="228"/>
      <c r="G9" s="247"/>
      <c r="H9" s="228"/>
      <c r="I9" s="266"/>
      <c r="J9" s="231"/>
      <c r="K9" s="247"/>
      <c r="L9" s="247"/>
      <c r="M9" s="247"/>
      <c r="N9" s="268"/>
      <c r="O9" s="17" t="s">
        <v>30</v>
      </c>
      <c r="P9" s="17" t="s">
        <v>31</v>
      </c>
      <c r="Q9" s="247"/>
      <c r="R9" s="247"/>
      <c r="S9" s="228"/>
      <c r="T9" s="234"/>
      <c r="U9" s="257"/>
      <c r="V9" s="282"/>
    </row>
    <row r="10" spans="1:23" ht="15" customHeight="1" thickBot="1">
      <c r="A10" s="276"/>
      <c r="B10" s="237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13</v>
      </c>
      <c r="D11" s="15">
        <v>2.0900321543408359E-2</v>
      </c>
      <c r="E11" s="16">
        <v>14</v>
      </c>
      <c r="F11" s="15">
        <v>2.4179620034542316E-2</v>
      </c>
      <c r="G11" s="16">
        <v>0</v>
      </c>
      <c r="H11" s="16">
        <v>1</v>
      </c>
      <c r="I11" s="98">
        <v>7.6923076923076927E-2</v>
      </c>
      <c r="J11" s="102">
        <v>22</v>
      </c>
      <c r="K11" s="13">
        <v>6.6026410564225691E-3</v>
      </c>
      <c r="L11" s="14">
        <v>28</v>
      </c>
      <c r="M11" s="13">
        <v>7.7929306985805736E-3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6</v>
      </c>
      <c r="T11" s="103">
        <v>0.27272727272727271</v>
      </c>
      <c r="U11" s="83">
        <v>42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23</v>
      </c>
      <c r="D12" s="15">
        <v>4.3977055449330782E-2</v>
      </c>
      <c r="E12" s="16">
        <v>24</v>
      </c>
      <c r="F12" s="15">
        <v>4.4198895027624308E-2</v>
      </c>
      <c r="G12" s="16">
        <v>0</v>
      </c>
      <c r="H12" s="16">
        <v>1</v>
      </c>
      <c r="I12" s="98">
        <v>4.3478260869565216E-2</v>
      </c>
      <c r="J12" s="102">
        <v>15</v>
      </c>
      <c r="K12" s="13">
        <v>7.5528700906344415E-3</v>
      </c>
      <c r="L12" s="14">
        <v>13</v>
      </c>
      <c r="M12" s="13">
        <v>5.6350238404854792E-3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-2</v>
      </c>
      <c r="T12" s="103">
        <v>-0.13333333333333333</v>
      </c>
      <c r="U12" s="83">
        <v>37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52</v>
      </c>
      <c r="D13" s="15">
        <v>3.3462033462033462E-2</v>
      </c>
      <c r="E13" s="16">
        <v>44</v>
      </c>
      <c r="F13" s="15">
        <v>3.081232492997199E-2</v>
      </c>
      <c r="G13" s="16">
        <v>0</v>
      </c>
      <c r="H13" s="16">
        <v>-8</v>
      </c>
      <c r="I13" s="98">
        <v>-0.15384615384615385</v>
      </c>
      <c r="J13" s="102">
        <v>78</v>
      </c>
      <c r="K13" s="13">
        <v>7.8891473652270665E-3</v>
      </c>
      <c r="L13" s="14">
        <v>58</v>
      </c>
      <c r="M13" s="13">
        <v>5.5491771909682358E-3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-20</v>
      </c>
      <c r="T13" s="103">
        <v>-0.25641025641025639</v>
      </c>
      <c r="U13" s="83">
        <v>102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35</v>
      </c>
      <c r="D14" s="15">
        <v>3.7715517241379309E-2</v>
      </c>
      <c r="E14" s="16">
        <v>12</v>
      </c>
      <c r="F14" s="15">
        <v>1.9966722129783693E-2</v>
      </c>
      <c r="G14" s="16">
        <v>0</v>
      </c>
      <c r="H14" s="16">
        <v>-23</v>
      </c>
      <c r="I14" s="98">
        <v>-0.65714285714285714</v>
      </c>
      <c r="J14" s="102">
        <v>9</v>
      </c>
      <c r="K14" s="13">
        <v>2.4766097963676388E-3</v>
      </c>
      <c r="L14" s="14">
        <v>3</v>
      </c>
      <c r="M14" s="13">
        <v>9.011715229798738E-4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-0.66666666666666663</v>
      </c>
      <c r="U14" s="83">
        <v>15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19</v>
      </c>
      <c r="D15" s="15">
        <v>3.4926470588235295E-2</v>
      </c>
      <c r="E15" s="16">
        <v>23</v>
      </c>
      <c r="F15" s="15">
        <v>3.6334913112164295E-2</v>
      </c>
      <c r="G15" s="16">
        <v>0</v>
      </c>
      <c r="H15" s="16">
        <v>4</v>
      </c>
      <c r="I15" s="98">
        <v>0.21052631578947367</v>
      </c>
      <c r="J15" s="102">
        <v>29</v>
      </c>
      <c r="K15" s="13">
        <v>1.0055478502080445E-2</v>
      </c>
      <c r="L15" s="14">
        <v>35</v>
      </c>
      <c r="M15" s="13">
        <v>9.9828864803194525E-3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6</v>
      </c>
      <c r="T15" s="103">
        <v>0.20689655172413793</v>
      </c>
      <c r="U15" s="83">
        <v>58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20</v>
      </c>
      <c r="D16" s="15">
        <v>2.9154518950437316E-2</v>
      </c>
      <c r="E16" s="16">
        <v>13</v>
      </c>
      <c r="F16" s="15">
        <v>2.2413793103448276E-2</v>
      </c>
      <c r="G16" s="16">
        <v>0</v>
      </c>
      <c r="H16" s="16">
        <v>-7</v>
      </c>
      <c r="I16" s="98">
        <v>-0.35</v>
      </c>
      <c r="J16" s="102">
        <v>20</v>
      </c>
      <c r="K16" s="13">
        <v>6.9372181755116202E-3</v>
      </c>
      <c r="L16" s="14">
        <v>19</v>
      </c>
      <c r="M16" s="13">
        <v>6.0567421102964616E-3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-1</v>
      </c>
      <c r="T16" s="103">
        <v>-0.05</v>
      </c>
      <c r="U16" s="83">
        <v>32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13</v>
      </c>
      <c r="D17" s="15">
        <v>2.0766773162939296E-2</v>
      </c>
      <c r="E17" s="16">
        <v>15</v>
      </c>
      <c r="F17" s="15">
        <v>2.9239766081871343E-2</v>
      </c>
      <c r="G17" s="16">
        <v>0</v>
      </c>
      <c r="H17" s="16">
        <v>2</v>
      </c>
      <c r="I17" s="98">
        <v>0.15384615384615385</v>
      </c>
      <c r="J17" s="102">
        <v>30</v>
      </c>
      <c r="K17" s="13">
        <v>7.466401194624191E-3</v>
      </c>
      <c r="L17" s="14">
        <v>22</v>
      </c>
      <c r="M17" s="13">
        <v>5.8729311265349705E-3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-8</v>
      </c>
      <c r="T17" s="103">
        <v>-0.26666666666666666</v>
      </c>
      <c r="U17" s="83">
        <v>37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33</v>
      </c>
      <c r="D18" s="15">
        <v>4.9848942598187312E-2</v>
      </c>
      <c r="E18" s="16">
        <v>17</v>
      </c>
      <c r="F18" s="15">
        <v>2.9360967184801381E-2</v>
      </c>
      <c r="G18" s="16">
        <v>1</v>
      </c>
      <c r="H18" s="16">
        <v>-16</v>
      </c>
      <c r="I18" s="98">
        <v>-0.48484848484848486</v>
      </c>
      <c r="J18" s="102">
        <v>7</v>
      </c>
      <c r="K18" s="13">
        <v>6.0606060606060606E-3</v>
      </c>
      <c r="L18" s="14">
        <v>11</v>
      </c>
      <c r="M18" s="13">
        <v>7.7138849929873771E-3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4</v>
      </c>
      <c r="T18" s="103">
        <v>0.5714285714285714</v>
      </c>
      <c r="U18" s="83">
        <v>28</v>
      </c>
      <c r="V18" s="10">
        <v>1</v>
      </c>
    </row>
    <row r="19" spans="1:23" ht="21" customHeight="1">
      <c r="A19" s="27">
        <v>9</v>
      </c>
      <c r="B19" s="26" t="s">
        <v>66</v>
      </c>
      <c r="C19" s="97">
        <v>19</v>
      </c>
      <c r="D19" s="15">
        <v>7.6458752515090539E-3</v>
      </c>
      <c r="E19" s="16">
        <v>26</v>
      </c>
      <c r="F19" s="15">
        <v>1.059926620464737E-2</v>
      </c>
      <c r="G19" s="16">
        <v>0</v>
      </c>
      <c r="H19" s="16">
        <v>7</v>
      </c>
      <c r="I19" s="98">
        <v>0.36842105263157893</v>
      </c>
      <c r="J19" s="102">
        <v>38</v>
      </c>
      <c r="K19" s="13">
        <v>3.7011785331645076E-3</v>
      </c>
      <c r="L19" s="14">
        <v>43</v>
      </c>
      <c r="M19" s="13">
        <v>3.4435813245775608E-3</v>
      </c>
      <c r="N19" s="14">
        <v>0</v>
      </c>
      <c r="O19" s="14">
        <v>1</v>
      </c>
      <c r="P19" s="14">
        <v>0</v>
      </c>
      <c r="Q19" s="14">
        <v>0</v>
      </c>
      <c r="R19" s="14">
        <v>1</v>
      </c>
      <c r="S19" s="12">
        <v>5</v>
      </c>
      <c r="T19" s="103">
        <v>0.13157894736842105</v>
      </c>
      <c r="U19" s="83">
        <v>69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9</v>
      </c>
      <c r="D20" s="15">
        <v>2.5495750708215296E-2</v>
      </c>
      <c r="E20" s="16">
        <v>19</v>
      </c>
      <c r="F20" s="15">
        <v>6.3333333333333339E-2</v>
      </c>
      <c r="G20" s="16">
        <v>0</v>
      </c>
      <c r="H20" s="16">
        <v>10</v>
      </c>
      <c r="I20" s="98">
        <v>1.1111111111111112</v>
      </c>
      <c r="J20" s="102">
        <v>12</v>
      </c>
      <c r="K20" s="13">
        <v>4.5871559633027525E-3</v>
      </c>
      <c r="L20" s="14">
        <v>16</v>
      </c>
      <c r="M20" s="13">
        <v>5.598320503848845E-3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4</v>
      </c>
      <c r="T20" s="103">
        <v>0.33333333333333331</v>
      </c>
      <c r="U20" s="83">
        <v>35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6.993006993006993E-3</v>
      </c>
      <c r="E21" s="16">
        <v>1</v>
      </c>
      <c r="F21" s="15">
        <v>1.1363636363636364E-2</v>
      </c>
      <c r="G21" s="16">
        <v>0</v>
      </c>
      <c r="H21" s="16">
        <v>0</v>
      </c>
      <c r="I21" s="98">
        <v>0</v>
      </c>
      <c r="J21" s="102">
        <v>2</v>
      </c>
      <c r="K21" s="13">
        <v>9.9750623441396502E-4</v>
      </c>
      <c r="L21" s="14">
        <v>3</v>
      </c>
      <c r="M21" s="13">
        <v>2.5795356835769563E-3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1</v>
      </c>
      <c r="T21" s="103">
        <v>0.5</v>
      </c>
      <c r="U21" s="83">
        <v>4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35</v>
      </c>
      <c r="D22" s="15">
        <v>3.2051282051282048E-2</v>
      </c>
      <c r="E22" s="16">
        <v>53</v>
      </c>
      <c r="F22" s="15">
        <v>5.2999999999999999E-2</v>
      </c>
      <c r="G22" s="16">
        <v>0</v>
      </c>
      <c r="H22" s="16">
        <v>18</v>
      </c>
      <c r="I22" s="98">
        <v>0.51428571428571423</v>
      </c>
      <c r="J22" s="102">
        <v>27</v>
      </c>
      <c r="K22" s="13">
        <v>7.4958356468628543E-3</v>
      </c>
      <c r="L22" s="14">
        <v>21</v>
      </c>
      <c r="M22" s="13">
        <v>5.4945054945054949E-3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-6</v>
      </c>
      <c r="T22" s="103">
        <v>-0.22222222222222221</v>
      </c>
      <c r="U22" s="83">
        <v>74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6</v>
      </c>
      <c r="D23" s="15">
        <v>1.2024048096192385E-2</v>
      </c>
      <c r="E23" s="16">
        <v>12</v>
      </c>
      <c r="F23" s="15">
        <v>2.564102564102564E-2</v>
      </c>
      <c r="G23" s="16">
        <v>0</v>
      </c>
      <c r="H23" s="16">
        <v>6</v>
      </c>
      <c r="I23" s="98">
        <v>1</v>
      </c>
      <c r="J23" s="102">
        <v>12</v>
      </c>
      <c r="K23" s="13">
        <v>4.5977011494252873E-3</v>
      </c>
      <c r="L23" s="14">
        <v>8</v>
      </c>
      <c r="M23" s="13">
        <v>2.7652955409609402E-3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-4</v>
      </c>
      <c r="T23" s="103">
        <v>-0.33333333333333331</v>
      </c>
      <c r="U23" s="83">
        <v>20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20</v>
      </c>
      <c r="D24" s="15">
        <v>1.9920318725099601E-2</v>
      </c>
      <c r="E24" s="16">
        <v>24</v>
      </c>
      <c r="F24" s="15">
        <v>2.2770398481973434E-2</v>
      </c>
      <c r="G24" s="16">
        <v>0</v>
      </c>
      <c r="H24" s="16">
        <v>4</v>
      </c>
      <c r="I24" s="98">
        <v>0.2</v>
      </c>
      <c r="J24" s="102">
        <v>33</v>
      </c>
      <c r="K24" s="13">
        <v>5.7291666666666663E-3</v>
      </c>
      <c r="L24" s="14">
        <v>32</v>
      </c>
      <c r="M24" s="13">
        <v>4.884004884004884E-3</v>
      </c>
      <c r="N24" s="14">
        <v>1</v>
      </c>
      <c r="O24" s="14">
        <v>0</v>
      </c>
      <c r="P24" s="14">
        <v>0</v>
      </c>
      <c r="Q24" s="14">
        <v>0</v>
      </c>
      <c r="R24" s="14">
        <v>0</v>
      </c>
      <c r="S24" s="12">
        <v>-1</v>
      </c>
      <c r="T24" s="103">
        <v>-3.0303030303030304E-2</v>
      </c>
      <c r="U24" s="83">
        <v>56</v>
      </c>
      <c r="V24" s="10">
        <v>1</v>
      </c>
    </row>
    <row r="25" spans="1:23" ht="21" customHeight="1">
      <c r="A25" s="25">
        <v>15</v>
      </c>
      <c r="B25" s="26" t="s">
        <v>10</v>
      </c>
      <c r="C25" s="97">
        <v>20</v>
      </c>
      <c r="D25" s="15">
        <v>2.8089887640449437E-2</v>
      </c>
      <c r="E25" s="16">
        <v>16</v>
      </c>
      <c r="F25" s="15">
        <v>2.6315789473684209E-2</v>
      </c>
      <c r="G25" s="16">
        <v>0</v>
      </c>
      <c r="H25" s="16">
        <v>-4</v>
      </c>
      <c r="I25" s="98">
        <v>-0.2</v>
      </c>
      <c r="J25" s="102">
        <v>24</v>
      </c>
      <c r="K25" s="13">
        <v>6.4017071218991735E-3</v>
      </c>
      <c r="L25" s="14">
        <v>26</v>
      </c>
      <c r="M25" s="13">
        <v>5.8074603529148982E-3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2</v>
      </c>
      <c r="T25" s="103">
        <v>8.3333333333333329E-2</v>
      </c>
      <c r="U25" s="83">
        <v>42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10</v>
      </c>
      <c r="D26" s="15">
        <v>1.8484288354898338E-2</v>
      </c>
      <c r="E26" s="16">
        <v>2</v>
      </c>
      <c r="F26" s="15">
        <v>3.838771593090211E-3</v>
      </c>
      <c r="G26" s="16">
        <v>0</v>
      </c>
      <c r="H26" s="16">
        <v>-8</v>
      </c>
      <c r="I26" s="98">
        <v>-0.8</v>
      </c>
      <c r="J26" s="102">
        <v>15</v>
      </c>
      <c r="K26" s="13">
        <v>6.3344594594594598E-3</v>
      </c>
      <c r="L26" s="14">
        <v>20</v>
      </c>
      <c r="M26" s="13">
        <v>7.6132470498667679E-3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5</v>
      </c>
      <c r="T26" s="103">
        <v>0.33333333333333331</v>
      </c>
      <c r="U26" s="83">
        <v>22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26</v>
      </c>
      <c r="D27" s="15">
        <v>4.340567612687813E-2</v>
      </c>
      <c r="E27" s="16">
        <v>25</v>
      </c>
      <c r="F27" s="15">
        <v>3.8819875776397512E-2</v>
      </c>
      <c r="G27" s="16">
        <v>0</v>
      </c>
      <c r="H27" s="16">
        <v>-1</v>
      </c>
      <c r="I27" s="98">
        <v>-3.8461538461538464E-2</v>
      </c>
      <c r="J27" s="102">
        <v>14</v>
      </c>
      <c r="K27" s="13">
        <v>8.7774294670846398E-3</v>
      </c>
      <c r="L27" s="14">
        <v>15</v>
      </c>
      <c r="M27" s="13">
        <v>8.4841628959276012E-3</v>
      </c>
      <c r="N27" s="14">
        <v>0</v>
      </c>
      <c r="O27" s="14">
        <v>1</v>
      </c>
      <c r="P27" s="14">
        <v>0</v>
      </c>
      <c r="Q27" s="14">
        <v>0</v>
      </c>
      <c r="R27" s="14">
        <v>1</v>
      </c>
      <c r="S27" s="12">
        <v>1</v>
      </c>
      <c r="T27" s="103">
        <v>7.1428571428571425E-2</v>
      </c>
      <c r="U27" s="83">
        <v>40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1</v>
      </c>
      <c r="D28" s="15">
        <v>2.9498525073746312E-3</v>
      </c>
      <c r="E28" s="16">
        <v>9</v>
      </c>
      <c r="F28" s="15">
        <v>2.4725274725274724E-2</v>
      </c>
      <c r="G28" s="16">
        <v>0</v>
      </c>
      <c r="H28" s="16">
        <v>8</v>
      </c>
      <c r="I28" s="98">
        <v>8</v>
      </c>
      <c r="J28" s="102">
        <v>4</v>
      </c>
      <c r="K28" s="13">
        <v>3.0326004548900682E-3</v>
      </c>
      <c r="L28" s="14">
        <v>10</v>
      </c>
      <c r="M28" s="13">
        <v>6.510416666666667E-3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6</v>
      </c>
      <c r="T28" s="103">
        <v>1.5</v>
      </c>
      <c r="U28" s="83">
        <v>19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25</v>
      </c>
      <c r="D29" s="15">
        <v>2.774694783573807E-2</v>
      </c>
      <c r="E29" s="16">
        <v>25</v>
      </c>
      <c r="F29" s="15">
        <v>2.1795989537925022E-2</v>
      </c>
      <c r="G29" s="16">
        <v>0</v>
      </c>
      <c r="H29" s="16">
        <v>0</v>
      </c>
      <c r="I29" s="98">
        <v>0</v>
      </c>
      <c r="J29" s="102">
        <v>8</v>
      </c>
      <c r="K29" s="13">
        <v>1.2654223347042075E-3</v>
      </c>
      <c r="L29" s="14">
        <v>23</v>
      </c>
      <c r="M29" s="13">
        <v>3.0943091618458227E-3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15</v>
      </c>
      <c r="T29" s="103">
        <v>1.875</v>
      </c>
      <c r="U29" s="83">
        <v>48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1.5432098765432098E-2</v>
      </c>
      <c r="E30" s="16">
        <v>1</v>
      </c>
      <c r="F30" s="15">
        <v>4.3103448275862068E-3</v>
      </c>
      <c r="G30" s="16">
        <v>0</v>
      </c>
      <c r="H30" s="16">
        <v>-4</v>
      </c>
      <c r="I30" s="98">
        <v>-0.8</v>
      </c>
      <c r="J30" s="102">
        <v>5</v>
      </c>
      <c r="K30" s="13">
        <v>3.0599755201958386E-3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-5</v>
      </c>
      <c r="T30" s="103">
        <v>-1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16</v>
      </c>
      <c r="D31" s="15">
        <v>2.5682182985553772E-2</v>
      </c>
      <c r="E31" s="16">
        <v>23</v>
      </c>
      <c r="F31" s="15">
        <v>3.7766830870279149E-2</v>
      </c>
      <c r="G31" s="16">
        <v>0</v>
      </c>
      <c r="H31" s="16">
        <v>7</v>
      </c>
      <c r="I31" s="98">
        <v>0.4375</v>
      </c>
      <c r="J31" s="102">
        <v>19</v>
      </c>
      <c r="K31" s="13">
        <v>8.7316176470588237E-3</v>
      </c>
      <c r="L31" s="14">
        <v>14</v>
      </c>
      <c r="M31" s="13">
        <v>5.9701492537313433E-3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-5</v>
      </c>
      <c r="T31" s="103">
        <v>-0.26315789473684209</v>
      </c>
      <c r="U31" s="83">
        <v>37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11</v>
      </c>
      <c r="D32" s="15">
        <v>2.3655913978494623E-2</v>
      </c>
      <c r="E32" s="16">
        <v>15</v>
      </c>
      <c r="F32" s="15">
        <v>3.0181086519114688E-2</v>
      </c>
      <c r="G32" s="16">
        <v>0</v>
      </c>
      <c r="H32" s="16">
        <v>4</v>
      </c>
      <c r="I32" s="98">
        <v>0.36363636363636365</v>
      </c>
      <c r="J32" s="102">
        <v>46</v>
      </c>
      <c r="K32" s="13">
        <v>1.6254416961130742E-2</v>
      </c>
      <c r="L32" s="14">
        <v>44</v>
      </c>
      <c r="M32" s="13">
        <v>1.3169709667764143E-2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-2</v>
      </c>
      <c r="T32" s="103">
        <v>-4.3478260869565216E-2</v>
      </c>
      <c r="U32" s="83">
        <v>59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15</v>
      </c>
      <c r="D33" s="15">
        <v>3.2751091703056769E-2</v>
      </c>
      <c r="E33" s="16">
        <v>12</v>
      </c>
      <c r="F33" s="15">
        <v>2.7777777777777776E-2</v>
      </c>
      <c r="G33" s="16">
        <v>0</v>
      </c>
      <c r="H33" s="16">
        <v>-3</v>
      </c>
      <c r="I33" s="98">
        <v>-0.2</v>
      </c>
      <c r="J33" s="102">
        <v>11</v>
      </c>
      <c r="K33" s="13">
        <v>8.142116950407105E-3</v>
      </c>
      <c r="L33" s="14">
        <v>9</v>
      </c>
      <c r="M33" s="13">
        <v>6.2805303558967204E-3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-2</v>
      </c>
      <c r="T33" s="103">
        <v>-0.18181818181818182</v>
      </c>
      <c r="U33" s="83">
        <v>21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22</v>
      </c>
      <c r="D34" s="87">
        <v>4.7109207708779445E-2</v>
      </c>
      <c r="E34" s="85">
        <v>19</v>
      </c>
      <c r="F34" s="87">
        <v>4.0948275862068964E-2</v>
      </c>
      <c r="G34" s="85">
        <v>0</v>
      </c>
      <c r="H34" s="85">
        <v>-3</v>
      </c>
      <c r="I34" s="100">
        <v>-0.13636363636363635</v>
      </c>
      <c r="J34" s="104">
        <v>29</v>
      </c>
      <c r="K34" s="92">
        <v>1.5650296815974095E-2</v>
      </c>
      <c r="L34" s="90">
        <v>40</v>
      </c>
      <c r="M34" s="92">
        <v>1.6339869281045753E-2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11</v>
      </c>
      <c r="T34" s="105">
        <v>0.37931034482758619</v>
      </c>
      <c r="U34" s="84">
        <v>59</v>
      </c>
      <c r="V34" s="82">
        <v>0</v>
      </c>
    </row>
    <row r="35" spans="1:22" ht="20.25" thickBot="1">
      <c r="A35" s="262" t="s">
        <v>40</v>
      </c>
      <c r="B35" s="263"/>
      <c r="C35" s="86">
        <v>449</v>
      </c>
      <c r="D35" s="88">
        <v>2.6180758017492711E-2</v>
      </c>
      <c r="E35" s="86">
        <v>444</v>
      </c>
      <c r="F35" s="88">
        <v>2.717757238171023E-2</v>
      </c>
      <c r="G35" s="86">
        <v>1</v>
      </c>
      <c r="H35" s="86">
        <v>-5</v>
      </c>
      <c r="I35" s="89">
        <v>-1.1135857461024499E-2</v>
      </c>
      <c r="J35" s="91">
        <v>509</v>
      </c>
      <c r="K35" s="93">
        <v>6.5051248626127852E-3</v>
      </c>
      <c r="L35" s="91">
        <v>513</v>
      </c>
      <c r="M35" s="93">
        <v>5.9633134168739681E-3</v>
      </c>
      <c r="N35" s="91">
        <v>1</v>
      </c>
      <c r="O35" s="91">
        <v>2</v>
      </c>
      <c r="P35" s="91">
        <v>0</v>
      </c>
      <c r="Q35" s="91">
        <v>0</v>
      </c>
      <c r="R35" s="91">
        <v>2</v>
      </c>
      <c r="S35" s="91">
        <v>4</v>
      </c>
      <c r="T35" s="93">
        <v>7.8585461689587421E-3</v>
      </c>
      <c r="U35" s="101">
        <v>957</v>
      </c>
      <c r="V35" s="95">
        <v>2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15" sqref="V15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6" t="s">
        <v>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1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132">
        <v>2022</v>
      </c>
      <c r="D3" s="133" t="s">
        <v>1</v>
      </c>
      <c r="E3" s="134">
        <v>2023</v>
      </c>
      <c r="F3" s="135" t="s">
        <v>1</v>
      </c>
      <c r="G3" s="136" t="s">
        <v>37</v>
      </c>
      <c r="H3" s="137" t="s">
        <v>1</v>
      </c>
      <c r="I3" s="138">
        <v>2022</v>
      </c>
      <c r="J3" s="133" t="s">
        <v>1</v>
      </c>
      <c r="K3" s="134">
        <v>2023</v>
      </c>
      <c r="L3" s="135" t="s">
        <v>1</v>
      </c>
      <c r="M3" s="136" t="s">
        <v>37</v>
      </c>
      <c r="N3" s="139" t="s">
        <v>1</v>
      </c>
      <c r="O3" s="138">
        <v>2022</v>
      </c>
      <c r="P3" s="140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1">
        <v>1</v>
      </c>
      <c r="B4" s="142" t="s">
        <v>20</v>
      </c>
      <c r="C4" s="157">
        <v>56</v>
      </c>
      <c r="D4" s="119">
        <v>1.3413992635455023E-2</v>
      </c>
      <c r="E4" s="118">
        <v>81</v>
      </c>
      <c r="F4" s="119">
        <f>E4/Q4</f>
        <v>1.9732034104750305E-2</v>
      </c>
      <c r="G4" s="120">
        <f>E4-C4</f>
        <v>25</v>
      </c>
      <c r="H4" s="121">
        <f>G4/C4</f>
        <v>0.44642857142857145</v>
      </c>
      <c r="I4" s="157">
        <v>43</v>
      </c>
      <c r="J4" s="119">
        <v>1.1059670781893004E-2</v>
      </c>
      <c r="K4" s="120">
        <v>65</v>
      </c>
      <c r="L4" s="119">
        <f>K4/Q4</f>
        <v>1.5834348355663823E-2</v>
      </c>
      <c r="M4" s="120">
        <f>K4-I4</f>
        <v>22</v>
      </c>
      <c r="N4" s="122">
        <f>M4/I4</f>
        <v>0.51162790697674421</v>
      </c>
      <c r="O4" s="157">
        <v>5</v>
      </c>
      <c r="P4" s="108">
        <v>2</v>
      </c>
      <c r="Q4" s="156">
        <f>[1]Громад_Виправ!C7+[1]Громад_Виправ!M7+[1]Звільн_з_випр_УДЗ_і_Розш!C8+[1]Позб_права!C7</f>
        <v>4105</v>
      </c>
      <c r="R4" s="163"/>
      <c r="S4" s="143"/>
      <c r="T4" s="144"/>
    </row>
    <row r="5" spans="1:25" s="18" customFormat="1" ht="21" customHeight="1">
      <c r="A5" s="141">
        <v>2</v>
      </c>
      <c r="B5" s="142" t="s">
        <v>2</v>
      </c>
      <c r="C5" s="157">
        <v>35</v>
      </c>
      <c r="D5" s="119">
        <v>1.5718562874251496E-2</v>
      </c>
      <c r="E5" s="118">
        <v>41</v>
      </c>
      <c r="F5" s="119">
        <f t="shared" ref="F5:F28" si="0">E5/Q5</f>
        <v>1.4663805436337626E-2</v>
      </c>
      <c r="G5" s="120">
        <f t="shared" ref="G5:G28" si="1">E5-C5</f>
        <v>6</v>
      </c>
      <c r="H5" s="121">
        <f t="shared" ref="H5:H27" si="2">G5/C5</f>
        <v>0.17142857142857143</v>
      </c>
      <c r="I5" s="157">
        <v>28</v>
      </c>
      <c r="J5" s="119">
        <v>1.142390860873113E-2</v>
      </c>
      <c r="K5" s="120">
        <v>31</v>
      </c>
      <c r="L5" s="119">
        <f t="shared" ref="L5:L28" si="3">K5/Q5</f>
        <v>1.1087267525035766E-2</v>
      </c>
      <c r="M5" s="120">
        <f t="shared" ref="M5:M28" si="4">K5-I5</f>
        <v>3</v>
      </c>
      <c r="N5" s="122">
        <f t="shared" ref="N5:N27" si="5">M5/I5</f>
        <v>0.10714285714285714</v>
      </c>
      <c r="O5" s="157">
        <v>0</v>
      </c>
      <c r="P5" s="108">
        <v>0</v>
      </c>
      <c r="Q5" s="156">
        <f>[1]Громад_Виправ!C8+[1]Громад_Виправ!M8+[1]Звільн_з_випр_УДЗ_і_Розш!C9+[1]Позб_права!C8</f>
        <v>2796</v>
      </c>
      <c r="R5" s="163"/>
      <c r="S5" s="143"/>
      <c r="T5" s="144"/>
    </row>
    <row r="6" spans="1:25" s="18" customFormat="1" ht="21" customHeight="1">
      <c r="A6" s="141">
        <v>3</v>
      </c>
      <c r="B6" s="142" t="s">
        <v>3</v>
      </c>
      <c r="C6" s="157">
        <v>197</v>
      </c>
      <c r="D6" s="119">
        <v>2.0757525636784652E-2</v>
      </c>
      <c r="E6" s="118">
        <v>246</v>
      </c>
      <c r="F6" s="119">
        <f t="shared" si="0"/>
        <v>2.128580081335987E-2</v>
      </c>
      <c r="G6" s="120">
        <f t="shared" si="1"/>
        <v>49</v>
      </c>
      <c r="H6" s="121">
        <f t="shared" si="2"/>
        <v>0.24873096446700507</v>
      </c>
      <c r="I6" s="157">
        <v>148</v>
      </c>
      <c r="J6" s="119">
        <v>1.329500538986705E-2</v>
      </c>
      <c r="K6" s="120">
        <v>174</v>
      </c>
      <c r="L6" s="119">
        <f t="shared" si="3"/>
        <v>1.5055810331400882E-2</v>
      </c>
      <c r="M6" s="120">
        <f t="shared" si="4"/>
        <v>26</v>
      </c>
      <c r="N6" s="122">
        <f t="shared" si="5"/>
        <v>0.17567567567567569</v>
      </c>
      <c r="O6" s="157">
        <v>0</v>
      </c>
      <c r="P6" s="108">
        <v>4</v>
      </c>
      <c r="Q6" s="156">
        <f>[1]Громад_Виправ!C9+[1]Громад_Виправ!M9+[1]Звільн_з_випр_УДЗ_і_Розш!C10+[1]Позб_права!C9</f>
        <v>11557</v>
      </c>
      <c r="R6" s="163"/>
      <c r="S6" s="143"/>
      <c r="T6" s="144"/>
    </row>
    <row r="7" spans="1:25" s="18" customFormat="1" ht="21" customHeight="1">
      <c r="A7" s="141">
        <v>4</v>
      </c>
      <c r="B7" s="142" t="s">
        <v>21</v>
      </c>
      <c r="C7" s="157">
        <v>41</v>
      </c>
      <c r="D7" s="119">
        <v>1.708860759493671E-2</v>
      </c>
      <c r="E7" s="118">
        <v>57</v>
      </c>
      <c r="F7" s="119">
        <f t="shared" si="0"/>
        <v>1.5007898894154818E-2</v>
      </c>
      <c r="G7" s="120">
        <f t="shared" si="1"/>
        <v>16</v>
      </c>
      <c r="H7" s="121">
        <f t="shared" si="2"/>
        <v>0.3902439024390244</v>
      </c>
      <c r="I7" s="157">
        <v>30</v>
      </c>
      <c r="J7" s="119">
        <v>6.7720090293453723E-3</v>
      </c>
      <c r="K7" s="120">
        <v>42</v>
      </c>
      <c r="L7" s="119">
        <f t="shared" si="3"/>
        <v>1.1058451816745656E-2</v>
      </c>
      <c r="M7" s="120">
        <f t="shared" si="4"/>
        <v>12</v>
      </c>
      <c r="N7" s="122">
        <f t="shared" si="5"/>
        <v>0.4</v>
      </c>
      <c r="O7" s="157">
        <v>0</v>
      </c>
      <c r="P7" s="108">
        <v>1</v>
      </c>
      <c r="Q7" s="156">
        <f>[1]Громад_Виправ!C10+[1]Громад_Виправ!M10+[1]Звільн_з_випр_УДЗ_і_Розш!C11+[1]Позб_права!C10</f>
        <v>3798</v>
      </c>
      <c r="R7" s="163"/>
      <c r="S7" s="143"/>
      <c r="T7" s="145"/>
    </row>
    <row r="8" spans="1:25" s="18" customFormat="1" ht="21" customHeight="1">
      <c r="A8" s="141">
        <v>5</v>
      </c>
      <c r="B8" s="142" t="s">
        <v>4</v>
      </c>
      <c r="C8" s="157">
        <v>54</v>
      </c>
      <c r="D8" s="119">
        <v>1.5813686026451983E-2</v>
      </c>
      <c r="E8" s="118">
        <v>69</v>
      </c>
      <c r="F8" s="119">
        <f t="shared" si="0"/>
        <v>1.7241379310344827E-2</v>
      </c>
      <c r="G8" s="120">
        <f t="shared" si="1"/>
        <v>15</v>
      </c>
      <c r="H8" s="121">
        <f t="shared" si="2"/>
        <v>0.27777777777777779</v>
      </c>
      <c r="I8" s="157">
        <v>44</v>
      </c>
      <c r="J8" s="119">
        <v>1.3317191283292978E-2</v>
      </c>
      <c r="K8" s="120">
        <v>55</v>
      </c>
      <c r="L8" s="119">
        <f t="shared" si="3"/>
        <v>1.3743128435782109E-2</v>
      </c>
      <c r="M8" s="120">
        <f t="shared" si="4"/>
        <v>11</v>
      </c>
      <c r="N8" s="122">
        <f t="shared" si="5"/>
        <v>0.25</v>
      </c>
      <c r="O8" s="157">
        <v>1</v>
      </c>
      <c r="P8" s="108">
        <v>1</v>
      </c>
      <c r="Q8" s="156">
        <f>[1]Громад_Виправ!C11+[1]Громад_Виправ!M11+[1]Звільн_з_випр_УДЗ_і_Розш!C12+[1]Позб_права!C11</f>
        <v>4002</v>
      </c>
      <c r="R8" s="163"/>
      <c r="S8" s="143"/>
      <c r="T8" s="144"/>
    </row>
    <row r="9" spans="1:25" s="18" customFormat="1" ht="21" customHeight="1">
      <c r="A9" s="141">
        <v>6</v>
      </c>
      <c r="B9" s="142" t="s">
        <v>5</v>
      </c>
      <c r="C9" s="157">
        <v>61</v>
      </c>
      <c r="D9" s="119">
        <v>1.4561570117125673E-2</v>
      </c>
      <c r="E9" s="118">
        <v>54</v>
      </c>
      <c r="F9" s="119">
        <f t="shared" si="0"/>
        <v>1.5499425947187142E-2</v>
      </c>
      <c r="G9" s="120">
        <f t="shared" si="1"/>
        <v>-7</v>
      </c>
      <c r="H9" s="121">
        <f t="shared" si="2"/>
        <v>-0.11475409836065574</v>
      </c>
      <c r="I9" s="157">
        <v>52</v>
      </c>
      <c r="J9" s="119">
        <v>1.542111506524318E-2</v>
      </c>
      <c r="K9" s="120">
        <v>42</v>
      </c>
      <c r="L9" s="119">
        <f t="shared" si="3"/>
        <v>1.2055109070034443E-2</v>
      </c>
      <c r="M9" s="120">
        <f t="shared" si="4"/>
        <v>-10</v>
      </c>
      <c r="N9" s="122">
        <f t="shared" si="5"/>
        <v>-0.19230769230769232</v>
      </c>
      <c r="O9" s="157">
        <v>6</v>
      </c>
      <c r="P9" s="108">
        <v>3</v>
      </c>
      <c r="Q9" s="156">
        <f>[1]Громад_Виправ!C12+[1]Громад_Виправ!M12+[1]Звільн_з_випр_УДЗ_і_Розш!C13+[1]Позб_права!C12</f>
        <v>3484</v>
      </c>
      <c r="R9" s="163"/>
      <c r="S9" s="143"/>
      <c r="T9" s="144"/>
    </row>
    <row r="10" spans="1:25" s="18" customFormat="1" ht="21" customHeight="1">
      <c r="A10" s="141">
        <v>7</v>
      </c>
      <c r="B10" s="142" t="s">
        <v>6</v>
      </c>
      <c r="C10" s="157">
        <v>61</v>
      </c>
      <c r="D10" s="119">
        <v>2.3232658479920346E-2</v>
      </c>
      <c r="E10" s="118">
        <v>68</v>
      </c>
      <c r="F10" s="119">
        <f t="shared" si="0"/>
        <v>1.6190476190476189E-2</v>
      </c>
      <c r="G10" s="120">
        <f t="shared" si="1"/>
        <v>7</v>
      </c>
      <c r="H10" s="121">
        <f t="shared" si="2"/>
        <v>0.11475409836065574</v>
      </c>
      <c r="I10" s="157">
        <v>45</v>
      </c>
      <c r="J10" s="119">
        <v>9.7996515679442502E-3</v>
      </c>
      <c r="K10" s="120">
        <v>48</v>
      </c>
      <c r="L10" s="119">
        <f t="shared" si="3"/>
        <v>1.1428571428571429E-2</v>
      </c>
      <c r="M10" s="120">
        <f t="shared" si="4"/>
        <v>3</v>
      </c>
      <c r="N10" s="122">
        <f t="shared" si="5"/>
        <v>6.6666666666666666E-2</v>
      </c>
      <c r="O10" s="157">
        <v>0</v>
      </c>
      <c r="P10" s="108">
        <v>0</v>
      </c>
      <c r="Q10" s="156">
        <f>[1]Громад_Виправ!C13+[1]Громад_Виправ!M13+[1]Звільн_з_випр_УДЗ_і_Розш!C14+[1]Позб_права!C13</f>
        <v>4200</v>
      </c>
      <c r="R10" s="163"/>
      <c r="S10" s="143"/>
      <c r="T10" s="144"/>
      <c r="X10" s="18" t="s">
        <v>60</v>
      </c>
    </row>
    <row r="11" spans="1:25" s="18" customFormat="1" ht="21" customHeight="1">
      <c r="A11" s="141">
        <v>8</v>
      </c>
      <c r="B11" s="142" t="s">
        <v>22</v>
      </c>
      <c r="C11" s="157">
        <v>39</v>
      </c>
      <c r="D11" s="119">
        <v>2.6442307692307692E-2</v>
      </c>
      <c r="E11" s="118">
        <v>61</v>
      </c>
      <c r="F11" s="119">
        <f t="shared" si="0"/>
        <v>3.1920460491889062E-2</v>
      </c>
      <c r="G11" s="120">
        <f t="shared" si="1"/>
        <v>22</v>
      </c>
      <c r="H11" s="121">
        <f t="shared" si="2"/>
        <v>0.5641025641025641</v>
      </c>
      <c r="I11" s="157">
        <v>24</v>
      </c>
      <c r="J11" s="119">
        <v>1.3793103448275862E-2</v>
      </c>
      <c r="K11" s="120">
        <v>42</v>
      </c>
      <c r="L11" s="119">
        <f t="shared" si="3"/>
        <v>2.197802197802198E-2</v>
      </c>
      <c r="M11" s="120">
        <f t="shared" si="4"/>
        <v>18</v>
      </c>
      <c r="N11" s="122">
        <f t="shared" si="5"/>
        <v>0.75</v>
      </c>
      <c r="O11" s="157">
        <v>1</v>
      </c>
      <c r="P11" s="108">
        <v>0</v>
      </c>
      <c r="Q11" s="156">
        <f>[1]Громад_Виправ!C14+[1]Громад_Виправ!M14+[1]Звільн_з_випр_УДЗ_і_Розш!C15+[1]Позб_права!C14</f>
        <v>1911</v>
      </c>
      <c r="R11" s="163"/>
      <c r="S11" s="143"/>
      <c r="T11" s="144"/>
    </row>
    <row r="12" spans="1:25" s="18" customFormat="1" ht="21" customHeight="1">
      <c r="A12" s="141">
        <v>9</v>
      </c>
      <c r="B12" s="142" t="s">
        <v>66</v>
      </c>
      <c r="C12" s="158">
        <v>111</v>
      </c>
      <c r="D12" s="119">
        <v>9.8086124401913881E-3</v>
      </c>
      <c r="E12" s="118">
        <v>160</v>
      </c>
      <c r="F12" s="119">
        <f t="shared" si="0"/>
        <v>1.0921501706484642E-2</v>
      </c>
      <c r="G12" s="120">
        <f t="shared" si="1"/>
        <v>49</v>
      </c>
      <c r="H12" s="121">
        <f t="shared" si="2"/>
        <v>0.44144144144144143</v>
      </c>
      <c r="I12" s="158">
        <v>84</v>
      </c>
      <c r="J12" s="119">
        <v>6.7189249720044789E-3</v>
      </c>
      <c r="K12" s="120">
        <v>124</v>
      </c>
      <c r="L12" s="119">
        <f t="shared" si="3"/>
        <v>8.4641638225255965E-3</v>
      </c>
      <c r="M12" s="120">
        <f t="shared" si="4"/>
        <v>40</v>
      </c>
      <c r="N12" s="122">
        <f t="shared" si="5"/>
        <v>0.47619047619047616</v>
      </c>
      <c r="O12" s="158">
        <v>0</v>
      </c>
      <c r="P12" s="108">
        <v>1</v>
      </c>
      <c r="Q12" s="156">
        <f>[1]Громад_Виправ!C15+[1]Громад_Виправ!M15+[1]Звільн_з_випр_УДЗ_і_Розш!C16+[1]Позб_права!C15</f>
        <v>14650</v>
      </c>
      <c r="R12" s="163"/>
      <c r="S12" s="143"/>
      <c r="T12" s="144"/>
    </row>
    <row r="13" spans="1:25" s="18" customFormat="1" ht="21" customHeight="1">
      <c r="A13" s="141">
        <v>10</v>
      </c>
      <c r="B13" s="142" t="s">
        <v>7</v>
      </c>
      <c r="C13" s="157">
        <v>70</v>
      </c>
      <c r="D13" s="119">
        <v>2.4313230186296178E-2</v>
      </c>
      <c r="E13" s="118">
        <v>67</v>
      </c>
      <c r="F13" s="119">
        <f t="shared" si="0"/>
        <v>2.173207914369121E-2</v>
      </c>
      <c r="G13" s="120">
        <f t="shared" si="1"/>
        <v>-3</v>
      </c>
      <c r="H13" s="121">
        <f t="shared" si="2"/>
        <v>-4.2857142857142858E-2</v>
      </c>
      <c r="I13" s="157">
        <v>60</v>
      </c>
      <c r="J13" s="119">
        <v>2.0668274199104376E-2</v>
      </c>
      <c r="K13" s="120">
        <v>59</v>
      </c>
      <c r="L13" s="119">
        <f t="shared" si="3"/>
        <v>1.9137204022056438E-2</v>
      </c>
      <c r="M13" s="120">
        <f t="shared" si="4"/>
        <v>-1</v>
      </c>
      <c r="N13" s="122">
        <f t="shared" si="5"/>
        <v>-1.6666666666666666E-2</v>
      </c>
      <c r="O13" s="157">
        <v>1</v>
      </c>
      <c r="P13" s="108">
        <v>0</v>
      </c>
      <c r="Q13" s="156">
        <f>[1]Громад_Виправ!C16+[1]Громад_Виправ!M16+[1]Звільн_з_випр_УДЗ_і_Розш!C17+[1]Позб_права!C16</f>
        <v>3083</v>
      </c>
      <c r="R13" s="163"/>
      <c r="S13" s="143"/>
      <c r="T13" s="144"/>
    </row>
    <row r="14" spans="1:25" s="18" customFormat="1" ht="21" customHeight="1">
      <c r="A14" s="141">
        <v>11</v>
      </c>
      <c r="B14" s="142" t="s">
        <v>23</v>
      </c>
      <c r="C14" s="157">
        <v>32</v>
      </c>
      <c r="D14" s="119">
        <v>3.3877425315676009E-2</v>
      </c>
      <c r="E14" s="118">
        <v>0</v>
      </c>
      <c r="F14" s="119">
        <f t="shared" si="0"/>
        <v>0</v>
      </c>
      <c r="G14" s="120">
        <f t="shared" si="1"/>
        <v>-32</v>
      </c>
      <c r="H14" s="121">
        <f t="shared" si="2"/>
        <v>-1</v>
      </c>
      <c r="I14" s="157">
        <v>15</v>
      </c>
      <c r="J14" s="119">
        <v>7.1839080459770114E-3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57">
        <v>1</v>
      </c>
      <c r="P14" s="108">
        <v>0</v>
      </c>
      <c r="Q14" s="156">
        <f>[1]Громад_Виправ!C17+[1]Громад_Виправ!M17+[1]Звільн_з_випр_УДЗ_і_Розш!C18+[1]Позб_права!C17</f>
        <v>1215</v>
      </c>
      <c r="R14" s="163"/>
      <c r="S14" s="143"/>
      <c r="T14" s="145"/>
    </row>
    <row r="15" spans="1:25" s="18" customFormat="1" ht="21" customHeight="1">
      <c r="A15" s="141">
        <v>12</v>
      </c>
      <c r="B15" s="142" t="s">
        <v>8</v>
      </c>
      <c r="C15" s="157">
        <v>60</v>
      </c>
      <c r="D15" s="119">
        <v>1.4689517026485644E-2</v>
      </c>
      <c r="E15" s="118">
        <v>84</v>
      </c>
      <c r="F15" s="119">
        <f t="shared" si="0"/>
        <v>1.8052869116698903E-2</v>
      </c>
      <c r="G15" s="120">
        <f t="shared" si="1"/>
        <v>24</v>
      </c>
      <c r="H15" s="121">
        <f t="shared" si="2"/>
        <v>0.4</v>
      </c>
      <c r="I15" s="157">
        <v>40</v>
      </c>
      <c r="J15" s="119">
        <v>8.8358736470068484E-3</v>
      </c>
      <c r="K15" s="120">
        <v>60</v>
      </c>
      <c r="L15" s="119">
        <f t="shared" si="3"/>
        <v>1.2894906511927788E-2</v>
      </c>
      <c r="M15" s="120">
        <f t="shared" si="4"/>
        <v>20</v>
      </c>
      <c r="N15" s="122">
        <f t="shared" si="5"/>
        <v>0.5</v>
      </c>
      <c r="O15" s="157">
        <v>1</v>
      </c>
      <c r="P15" s="108">
        <v>0</v>
      </c>
      <c r="Q15" s="156">
        <f>[1]Громад_Виправ!C18+[1]Громад_Виправ!M18+[1]Звільн_з_випр_УДЗ_і_Розш!C19+[1]Позб_права!C18</f>
        <v>4653</v>
      </c>
      <c r="R15" s="163"/>
      <c r="S15" s="143"/>
      <c r="T15" s="144"/>
    </row>
    <row r="16" spans="1:25" s="18" customFormat="1" ht="21" customHeight="1">
      <c r="A16" s="141">
        <v>13</v>
      </c>
      <c r="B16" s="142" t="s">
        <v>9</v>
      </c>
      <c r="C16" s="157">
        <v>40</v>
      </c>
      <c r="D16" s="119">
        <v>1.6639388979814512E-2</v>
      </c>
      <c r="E16" s="118">
        <v>44</v>
      </c>
      <c r="F16" s="119">
        <f t="shared" si="0"/>
        <v>1.3337374962109729E-2</v>
      </c>
      <c r="G16" s="120">
        <f t="shared" si="1"/>
        <v>4</v>
      </c>
      <c r="H16" s="121">
        <f t="shared" si="2"/>
        <v>0.1</v>
      </c>
      <c r="I16" s="157">
        <v>28</v>
      </c>
      <c r="J16" s="119">
        <v>9.180327868852459E-3</v>
      </c>
      <c r="K16" s="120">
        <v>32</v>
      </c>
      <c r="L16" s="119">
        <f t="shared" si="3"/>
        <v>9.6999090633525312E-3</v>
      </c>
      <c r="M16" s="120">
        <f t="shared" si="4"/>
        <v>4</v>
      </c>
      <c r="N16" s="122">
        <f t="shared" si="5"/>
        <v>0.14285714285714285</v>
      </c>
      <c r="O16" s="157">
        <v>3</v>
      </c>
      <c r="P16" s="108">
        <v>1</v>
      </c>
      <c r="Q16" s="156">
        <f>[1]Громад_Виправ!C19+[1]Громад_Виправ!M19+[1]Звільн_з_випр_УДЗ_і_Розш!C20+[1]Позб_права!C19</f>
        <v>3299</v>
      </c>
      <c r="R16" s="163"/>
      <c r="S16" s="143"/>
      <c r="T16" s="144"/>
    </row>
    <row r="17" spans="1:20" s="18" customFormat="1" ht="21" customHeight="1">
      <c r="A17" s="141">
        <v>14</v>
      </c>
      <c r="B17" s="142" t="s">
        <v>24</v>
      </c>
      <c r="C17" s="157">
        <v>30</v>
      </c>
      <c r="D17" s="119">
        <v>7.9121588890683024E-3</v>
      </c>
      <c r="E17" s="118">
        <v>51</v>
      </c>
      <c r="F17" s="119">
        <f t="shared" si="0"/>
        <v>6.9463361481885049E-3</v>
      </c>
      <c r="G17" s="120">
        <f t="shared" si="1"/>
        <v>21</v>
      </c>
      <c r="H17" s="121">
        <f t="shared" si="2"/>
        <v>0.7</v>
      </c>
      <c r="I17" s="157">
        <v>28</v>
      </c>
      <c r="J17" s="119">
        <v>4.272852128795971E-3</v>
      </c>
      <c r="K17" s="120">
        <v>33</v>
      </c>
      <c r="L17" s="119">
        <f t="shared" si="3"/>
        <v>4.494688095886679E-3</v>
      </c>
      <c r="M17" s="120">
        <f t="shared" si="4"/>
        <v>5</v>
      </c>
      <c r="N17" s="122">
        <f t="shared" si="5"/>
        <v>0.17857142857142858</v>
      </c>
      <c r="O17" s="157">
        <v>1</v>
      </c>
      <c r="P17" s="108">
        <v>3</v>
      </c>
      <c r="Q17" s="156">
        <f>[1]Громад_Виправ!C20+[1]Громад_Виправ!M20+[1]Звільн_з_випр_УДЗ_і_Розш!C21+[1]Позб_права!C20</f>
        <v>7342</v>
      </c>
      <c r="R17" s="163"/>
      <c r="S17" s="143"/>
      <c r="T17" s="144"/>
    </row>
    <row r="18" spans="1:20" s="18" customFormat="1" ht="21" customHeight="1">
      <c r="A18" s="141">
        <v>15</v>
      </c>
      <c r="B18" s="142" t="s">
        <v>10</v>
      </c>
      <c r="C18" s="157">
        <v>129</v>
      </c>
      <c r="D18" s="119">
        <v>3.3832140533506833E-2</v>
      </c>
      <c r="E18" s="118">
        <v>162</v>
      </c>
      <c r="F18" s="119">
        <f t="shared" si="0"/>
        <v>3.2866707242848445E-2</v>
      </c>
      <c r="G18" s="120">
        <f t="shared" si="1"/>
        <v>33</v>
      </c>
      <c r="H18" s="121">
        <f t="shared" si="2"/>
        <v>0.2558139534883721</v>
      </c>
      <c r="I18" s="157">
        <v>93</v>
      </c>
      <c r="J18" s="119">
        <v>2.1478060046189375E-2</v>
      </c>
      <c r="K18" s="120">
        <v>116</v>
      </c>
      <c r="L18" s="119">
        <f t="shared" si="3"/>
        <v>2.353418543315074E-2</v>
      </c>
      <c r="M18" s="120">
        <f t="shared" si="4"/>
        <v>23</v>
      </c>
      <c r="N18" s="122">
        <f t="shared" si="5"/>
        <v>0.24731182795698925</v>
      </c>
      <c r="O18" s="157">
        <v>2</v>
      </c>
      <c r="P18" s="108">
        <v>2</v>
      </c>
      <c r="Q18" s="156">
        <f>[1]Громад_Виправ!C21+[1]Громад_Виправ!M21+[1]Звільн_з_випр_УДЗ_і_Розш!C22+[1]Позб_права!C21</f>
        <v>4929</v>
      </c>
      <c r="R18" s="163"/>
      <c r="S18" s="143"/>
      <c r="T18" s="144"/>
    </row>
    <row r="19" spans="1:20" s="18" customFormat="1" ht="21" customHeight="1">
      <c r="A19" s="141">
        <v>16</v>
      </c>
      <c r="B19" s="142" t="s">
        <v>11</v>
      </c>
      <c r="C19" s="157">
        <v>26</v>
      </c>
      <c r="D19" s="119">
        <v>9.423704240666908E-3</v>
      </c>
      <c r="E19" s="118">
        <v>39</v>
      </c>
      <c r="F19" s="119">
        <f t="shared" si="0"/>
        <v>1.30173564753004E-2</v>
      </c>
      <c r="G19" s="120">
        <f t="shared" si="1"/>
        <v>13</v>
      </c>
      <c r="H19" s="121">
        <f t="shared" si="2"/>
        <v>0.5</v>
      </c>
      <c r="I19" s="157">
        <v>20</v>
      </c>
      <c r="J19" s="119">
        <v>7.251631617113851E-3</v>
      </c>
      <c r="K19" s="120">
        <v>25</v>
      </c>
      <c r="L19" s="119">
        <f t="shared" si="3"/>
        <v>8.3444592790387177E-3</v>
      </c>
      <c r="M19" s="120">
        <f t="shared" si="4"/>
        <v>5</v>
      </c>
      <c r="N19" s="122">
        <f t="shared" si="5"/>
        <v>0.25</v>
      </c>
      <c r="O19" s="157">
        <v>0</v>
      </c>
      <c r="P19" s="108">
        <v>0</v>
      </c>
      <c r="Q19" s="156">
        <f>[1]Громад_Виправ!C22+[1]Громад_Виправ!M22+[1]Звільн_з_випр_УДЗ_і_Розш!C23+[1]Позб_права!C22</f>
        <v>2996</v>
      </c>
      <c r="R19" s="163"/>
      <c r="S19" s="143"/>
      <c r="T19" s="144"/>
    </row>
    <row r="20" spans="1:20" s="18" customFormat="1" ht="21" customHeight="1">
      <c r="A20" s="141">
        <v>17</v>
      </c>
      <c r="B20" s="142" t="s">
        <v>12</v>
      </c>
      <c r="C20" s="157">
        <v>55</v>
      </c>
      <c r="D20" s="119">
        <v>3.6222509702457953E-2</v>
      </c>
      <c r="E20" s="118">
        <v>49</v>
      </c>
      <c r="F20" s="119">
        <f t="shared" si="0"/>
        <v>2.0931225971806921E-2</v>
      </c>
      <c r="G20" s="120">
        <f t="shared" si="1"/>
        <v>-6</v>
      </c>
      <c r="H20" s="121">
        <f t="shared" si="2"/>
        <v>-0.10909090909090909</v>
      </c>
      <c r="I20" s="157">
        <v>35</v>
      </c>
      <c r="J20" s="119">
        <v>1.6462841015992474E-2</v>
      </c>
      <c r="K20" s="120">
        <v>33</v>
      </c>
      <c r="L20" s="119">
        <f t="shared" si="3"/>
        <v>1.4096539940196497E-2</v>
      </c>
      <c r="M20" s="120">
        <f t="shared" si="4"/>
        <v>-2</v>
      </c>
      <c r="N20" s="122">
        <f t="shared" si="5"/>
        <v>-5.7142857142857141E-2</v>
      </c>
      <c r="O20" s="157">
        <v>1</v>
      </c>
      <c r="P20" s="108">
        <v>1</v>
      </c>
      <c r="Q20" s="156">
        <f>[1]Громад_Виправ!C23+[1]Громад_Виправ!M23+[1]Звільн_з_випр_УДЗ_і_Розш!C24+[1]Позб_права!C23</f>
        <v>2341</v>
      </c>
      <c r="R20" s="163"/>
      <c r="S20" s="143"/>
      <c r="T20" s="143"/>
    </row>
    <row r="21" spans="1:20" s="18" customFormat="1" ht="21" customHeight="1">
      <c r="A21" s="141">
        <v>18</v>
      </c>
      <c r="B21" s="142" t="s">
        <v>13</v>
      </c>
      <c r="C21" s="157">
        <v>25</v>
      </c>
      <c r="D21" s="119">
        <v>1.3916500994035786E-2</v>
      </c>
      <c r="E21" s="118">
        <v>45</v>
      </c>
      <c r="F21" s="119">
        <f t="shared" si="0"/>
        <v>2.5295109612141653E-2</v>
      </c>
      <c r="G21" s="120">
        <f t="shared" si="1"/>
        <v>20</v>
      </c>
      <c r="H21" s="121">
        <f t="shared" si="2"/>
        <v>0.8</v>
      </c>
      <c r="I21" s="157">
        <v>16</v>
      </c>
      <c r="J21" s="119">
        <v>1.0269576379974325E-2</v>
      </c>
      <c r="K21" s="120">
        <v>21</v>
      </c>
      <c r="L21" s="119">
        <f t="shared" si="3"/>
        <v>1.1804384485666104E-2</v>
      </c>
      <c r="M21" s="120">
        <f t="shared" si="4"/>
        <v>5</v>
      </c>
      <c r="N21" s="122">
        <f t="shared" si="5"/>
        <v>0.3125</v>
      </c>
      <c r="O21" s="157">
        <v>0</v>
      </c>
      <c r="P21" s="108">
        <v>1</v>
      </c>
      <c r="Q21" s="156">
        <f>[1]Громад_Виправ!C24+[1]Громад_Виправ!M24+[1]Звільн_з_випр_УДЗ_і_Розш!C25+[1]Позб_права!C24</f>
        <v>1779</v>
      </c>
      <c r="R21" s="163"/>
      <c r="S21" s="143"/>
      <c r="T21" s="143"/>
    </row>
    <row r="22" spans="1:20" s="18" customFormat="1" ht="21" customHeight="1">
      <c r="A22" s="141">
        <v>19</v>
      </c>
      <c r="B22" s="142" t="s">
        <v>14</v>
      </c>
      <c r="C22" s="157">
        <v>51</v>
      </c>
      <c r="D22" s="119">
        <v>1.9252406550818852E-2</v>
      </c>
      <c r="E22" s="118">
        <v>140</v>
      </c>
      <c r="F22" s="119">
        <f t="shared" si="0"/>
        <v>1.8203094526069431E-2</v>
      </c>
      <c r="G22" s="120">
        <f t="shared" si="1"/>
        <v>89</v>
      </c>
      <c r="H22" s="121">
        <f t="shared" si="2"/>
        <v>1.7450980392156863</v>
      </c>
      <c r="I22" s="157">
        <v>40</v>
      </c>
      <c r="J22" s="119">
        <v>6.2902972165434813E-3</v>
      </c>
      <c r="K22" s="120">
        <v>88</v>
      </c>
      <c r="L22" s="119">
        <f t="shared" si="3"/>
        <v>1.1441945130672215E-2</v>
      </c>
      <c r="M22" s="120">
        <f t="shared" si="4"/>
        <v>48</v>
      </c>
      <c r="N22" s="122">
        <f t="shared" si="5"/>
        <v>1.2</v>
      </c>
      <c r="O22" s="157">
        <v>1</v>
      </c>
      <c r="P22" s="108">
        <v>2</v>
      </c>
      <c r="Q22" s="156">
        <f>[1]Громад_Виправ!C25+[1]Громад_Виправ!M25+[1]Звільн_з_випр_УДЗ_і_Розш!C26+[1]Позб_права!C25</f>
        <v>7691</v>
      </c>
      <c r="R22" s="163"/>
      <c r="S22" s="143"/>
      <c r="T22" s="143"/>
    </row>
    <row r="23" spans="1:20" s="18" customFormat="1" ht="21" customHeight="1">
      <c r="A23" s="141">
        <v>20</v>
      </c>
      <c r="B23" s="142" t="s">
        <v>15</v>
      </c>
      <c r="C23" s="157">
        <v>3</v>
      </c>
      <c r="D23" s="119">
        <v>2.4285714285714285E-2</v>
      </c>
      <c r="E23" s="118">
        <v>20</v>
      </c>
      <c r="F23" s="119">
        <f t="shared" si="0"/>
        <v>1.4154281670205236E-2</v>
      </c>
      <c r="G23" s="120">
        <f t="shared" si="1"/>
        <v>17</v>
      </c>
      <c r="H23" s="121">
        <f t="shared" si="2"/>
        <v>5.666666666666667</v>
      </c>
      <c r="I23" s="157">
        <v>3</v>
      </c>
      <c r="J23" s="119">
        <v>1.5649452269170579E-3</v>
      </c>
      <c r="K23" s="120">
        <v>9</v>
      </c>
      <c r="L23" s="119">
        <f t="shared" si="3"/>
        <v>6.369426751592357E-3</v>
      </c>
      <c r="M23" s="120">
        <f t="shared" si="4"/>
        <v>6</v>
      </c>
      <c r="N23" s="122">
        <f t="shared" si="5"/>
        <v>2</v>
      </c>
      <c r="O23" s="157">
        <v>0</v>
      </c>
      <c r="P23" s="108">
        <v>0</v>
      </c>
      <c r="Q23" s="156">
        <f>[1]Громад_Виправ!C26+[1]Громад_Виправ!M26+[1]Звільн_з_випр_УДЗ_і_Розш!C27+[1]Позб_права!C26</f>
        <v>1413</v>
      </c>
      <c r="R23" s="163"/>
      <c r="S23" s="143"/>
      <c r="T23" s="143"/>
    </row>
    <row r="24" spans="1:20" s="18" customFormat="1" ht="21" customHeight="1">
      <c r="A24" s="141">
        <v>21</v>
      </c>
      <c r="B24" s="142" t="s">
        <v>16</v>
      </c>
      <c r="C24" s="157">
        <v>40</v>
      </c>
      <c r="D24" s="119">
        <v>1.6576715497301466E-2</v>
      </c>
      <c r="E24" s="118">
        <v>69</v>
      </c>
      <c r="F24" s="119">
        <f t="shared" si="0"/>
        <v>2.3925104022191401E-2</v>
      </c>
      <c r="G24" s="120">
        <f t="shared" si="1"/>
        <v>29</v>
      </c>
      <c r="H24" s="121">
        <f t="shared" si="2"/>
        <v>0.72499999999999998</v>
      </c>
      <c r="I24" s="157">
        <v>34</v>
      </c>
      <c r="J24" s="119">
        <v>1.2431444241316271E-2</v>
      </c>
      <c r="K24" s="120">
        <v>56</v>
      </c>
      <c r="L24" s="119">
        <f t="shared" si="3"/>
        <v>1.9417475728155338E-2</v>
      </c>
      <c r="M24" s="120">
        <f t="shared" si="4"/>
        <v>22</v>
      </c>
      <c r="N24" s="122">
        <f t="shared" si="5"/>
        <v>0.6470588235294118</v>
      </c>
      <c r="O24" s="157">
        <v>0</v>
      </c>
      <c r="P24" s="108">
        <v>0</v>
      </c>
      <c r="Q24" s="156">
        <f>[1]Громад_Виправ!C27+[1]Громад_Виправ!M27+[1]Звільн_з_випр_УДЗ_і_Розш!C28+[1]Позб_права!C27</f>
        <v>2884</v>
      </c>
      <c r="R24" s="163"/>
      <c r="S24" s="143"/>
      <c r="T24" s="143"/>
    </row>
    <row r="25" spans="1:20" s="18" customFormat="1" ht="21" customHeight="1">
      <c r="A25" s="141">
        <v>22</v>
      </c>
      <c r="B25" s="142" t="s">
        <v>17</v>
      </c>
      <c r="C25" s="157">
        <v>79</v>
      </c>
      <c r="D25" s="119">
        <v>2.5632144094215447E-2</v>
      </c>
      <c r="E25" s="118">
        <v>104</v>
      </c>
      <c r="F25" s="119">
        <f t="shared" si="0"/>
        <v>2.8299319727891157E-2</v>
      </c>
      <c r="G25" s="120">
        <f t="shared" si="1"/>
        <v>25</v>
      </c>
      <c r="H25" s="121">
        <f t="shared" si="2"/>
        <v>0.31645569620253167</v>
      </c>
      <c r="I25" s="157">
        <v>48</v>
      </c>
      <c r="J25" s="119">
        <v>1.5218769816106531E-2</v>
      </c>
      <c r="K25" s="120">
        <v>81</v>
      </c>
      <c r="L25" s="119">
        <f t="shared" si="3"/>
        <v>2.2040816326530613E-2</v>
      </c>
      <c r="M25" s="120">
        <f t="shared" si="4"/>
        <v>33</v>
      </c>
      <c r="N25" s="122">
        <f t="shared" si="5"/>
        <v>0.6875</v>
      </c>
      <c r="O25" s="157">
        <v>0</v>
      </c>
      <c r="P25" s="108">
        <v>0</v>
      </c>
      <c r="Q25" s="156">
        <f>[1]Громад_Виправ!C28+[1]Громад_Виправ!M28+[1]Звільн_з_випр_УДЗ_і_Розш!C29+[1]Позб_права!C28</f>
        <v>3675</v>
      </c>
      <c r="R25" s="163"/>
      <c r="S25" s="143"/>
      <c r="T25" s="143"/>
    </row>
    <row r="26" spans="1:20" s="18" customFormat="1" ht="21" customHeight="1">
      <c r="A26" s="141">
        <v>23</v>
      </c>
      <c r="B26" s="142" t="s">
        <v>19</v>
      </c>
      <c r="C26" s="159">
        <v>8</v>
      </c>
      <c r="D26" s="160">
        <v>4.227053140096618E-3</v>
      </c>
      <c r="E26" s="118">
        <v>9</v>
      </c>
      <c r="F26" s="119">
        <f t="shared" si="0"/>
        <v>5.1933064050779E-3</v>
      </c>
      <c r="G26" s="120">
        <f t="shared" si="1"/>
        <v>1</v>
      </c>
      <c r="H26" s="121">
        <f t="shared" si="2"/>
        <v>0.125</v>
      </c>
      <c r="I26" s="159">
        <v>8</v>
      </c>
      <c r="J26" s="160">
        <v>4.7365304914150381E-3</v>
      </c>
      <c r="K26" s="120">
        <v>9</v>
      </c>
      <c r="L26" s="119">
        <f t="shared" si="3"/>
        <v>5.1933064050779E-3</v>
      </c>
      <c r="M26" s="120">
        <f t="shared" si="4"/>
        <v>1</v>
      </c>
      <c r="N26" s="122">
        <f t="shared" si="5"/>
        <v>0.125</v>
      </c>
      <c r="O26" s="159">
        <v>0</v>
      </c>
      <c r="P26" s="108">
        <v>0</v>
      </c>
      <c r="Q26" s="156">
        <f>[1]Громад_Виправ!C29+[1]Громад_Виправ!M29+[1]Звільн_з_випр_УДЗ_і_Розш!C30+[1]Позб_права!C29</f>
        <v>1733</v>
      </c>
      <c r="R26" s="163"/>
      <c r="S26" s="143"/>
      <c r="T26" s="143"/>
    </row>
    <row r="27" spans="1:20" s="18" customFormat="1" ht="21" customHeight="1" thickBot="1">
      <c r="A27" s="146">
        <v>24</v>
      </c>
      <c r="B27" s="142" t="s">
        <v>18</v>
      </c>
      <c r="C27" s="159">
        <v>36</v>
      </c>
      <c r="D27" s="160">
        <v>1.2860483242400623E-2</v>
      </c>
      <c r="E27" s="123">
        <v>78</v>
      </c>
      <c r="F27" s="119">
        <f t="shared" si="0"/>
        <v>2.7591085956844712E-2</v>
      </c>
      <c r="G27" s="124">
        <f t="shared" si="1"/>
        <v>42</v>
      </c>
      <c r="H27" s="125">
        <f t="shared" si="2"/>
        <v>1.1666666666666667</v>
      </c>
      <c r="I27" s="159">
        <v>30</v>
      </c>
      <c r="J27" s="160">
        <v>1.3404825737265416E-2</v>
      </c>
      <c r="K27" s="124">
        <v>62</v>
      </c>
      <c r="L27" s="126">
        <f t="shared" si="3"/>
        <v>2.1931376016979129E-2</v>
      </c>
      <c r="M27" s="124">
        <f t="shared" si="4"/>
        <v>32</v>
      </c>
      <c r="N27" s="122">
        <f t="shared" si="5"/>
        <v>1.0666666666666667</v>
      </c>
      <c r="O27" s="159">
        <v>0</v>
      </c>
      <c r="P27" s="109">
        <v>1</v>
      </c>
      <c r="Q27" s="156">
        <f>[1]Громад_Виправ!C30+[1]Громад_Виправ!M30+[1]Звільн_з_випр_УДЗ_і_Розш!C31+[1]Позб_права!C30</f>
        <v>2827</v>
      </c>
      <c r="R27" s="163"/>
      <c r="S27" s="143"/>
      <c r="T27" s="143"/>
    </row>
    <row r="28" spans="1:20" ht="21" customHeight="1" thickBot="1">
      <c r="A28" s="283" t="s">
        <v>40</v>
      </c>
      <c r="B28" s="284"/>
      <c r="C28" s="161">
        <v>1339</v>
      </c>
      <c r="D28" s="162">
        <v>1.8125293852368569E-2</v>
      </c>
      <c r="E28" s="127">
        <f>SUM(E4:E27)</f>
        <v>1798</v>
      </c>
      <c r="F28" s="119">
        <f t="shared" si="0"/>
        <v>1.7564940457001067E-2</v>
      </c>
      <c r="G28" s="127">
        <f t="shared" si="1"/>
        <v>459</v>
      </c>
      <c r="H28" s="128">
        <f>G28/C28</f>
        <v>0.34279312920089622</v>
      </c>
      <c r="I28" s="161">
        <v>996</v>
      </c>
      <c r="J28" s="162">
        <v>1.0440689337079123E-2</v>
      </c>
      <c r="K28" s="127">
        <f>SUM(K4:K27)</f>
        <v>1307</v>
      </c>
      <c r="L28" s="129">
        <f t="shared" si="3"/>
        <v>1.2768285415628694E-2</v>
      </c>
      <c r="M28" s="130">
        <f t="shared" si="4"/>
        <v>311</v>
      </c>
      <c r="N28" s="131">
        <f>M28/I28</f>
        <v>0.31224899598393574</v>
      </c>
      <c r="O28" s="161">
        <v>24</v>
      </c>
      <c r="P28" s="110">
        <f>SUM(P4:P27)</f>
        <v>23</v>
      </c>
      <c r="Q28" s="156">
        <f>SUM(Q4:Q27)</f>
        <v>102363</v>
      </c>
      <c r="R28" s="164"/>
      <c r="S28" s="147"/>
      <c r="T28" s="143"/>
    </row>
    <row r="29" spans="1:20" ht="21.75" customHeight="1">
      <c r="D29" s="148"/>
      <c r="E29" s="149"/>
      <c r="F29" s="149"/>
      <c r="G29" s="149"/>
      <c r="H29" s="149"/>
      <c r="I29" s="150"/>
      <c r="J29" s="150"/>
      <c r="K29" s="150"/>
      <c r="L29" s="151"/>
      <c r="M29" s="151"/>
      <c r="N29" s="151"/>
      <c r="O29" s="151"/>
      <c r="R29" s="152"/>
    </row>
    <row r="30" spans="1:20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t="s">
        <v>60</v>
      </c>
      <c r="R30" s="152"/>
    </row>
    <row r="31" spans="1:20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t="s">
        <v>60</v>
      </c>
    </row>
    <row r="32" spans="1:20" ht="18.75">
      <c r="A32" s="153"/>
      <c r="B32" s="153"/>
      <c r="C32" s="154"/>
      <c r="D32" s="155"/>
      <c r="E32" s="155"/>
      <c r="F32" s="155"/>
      <c r="G32" s="155"/>
      <c r="H32" s="155"/>
    </row>
    <row r="33" spans="1:3" ht="18.75">
      <c r="A33" s="153"/>
      <c r="B33" s="153"/>
      <c r="C33" s="154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2023-11-06T06:47:55Z</cp:lastPrinted>
  <dcterms:created xsi:type="dcterms:W3CDTF">2001-12-24T16:23:20Z</dcterms:created>
  <dcterms:modified xsi:type="dcterms:W3CDTF">2023-12-08T11:51:48Z</dcterms:modified>
</cp:coreProperties>
</file>