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11.2023\на сайт станом на 01 листопада\Розділ 2 стат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62913"/>
</workbook>
</file>

<file path=xl/calcChain.xml><?xml version="1.0" encoding="utf-8"?>
<calcChain xmlns="http://schemas.openxmlformats.org/spreadsheetml/2006/main">
  <c r="P28" i="36" l="1"/>
  <c r="K28" i="36"/>
  <c r="M28" i="36" s="1"/>
  <c r="N28" i="36" s="1"/>
  <c r="E28" i="36"/>
  <c r="G28" i="36" s="1"/>
  <c r="H28" i="36" s="1"/>
  <c r="Q27" i="36"/>
  <c r="F27" i="36" s="1"/>
  <c r="M27" i="36"/>
  <c r="N27" i="36" s="1"/>
  <c r="G27" i="36"/>
  <c r="H27" i="36" s="1"/>
  <c r="Q26" i="36"/>
  <c r="L26" i="36" s="1"/>
  <c r="M26" i="36"/>
  <c r="N26" i="36" s="1"/>
  <c r="G26" i="36"/>
  <c r="H26" i="36" s="1"/>
  <c r="Q25" i="36"/>
  <c r="L25" i="36" s="1"/>
  <c r="M25" i="36"/>
  <c r="N25" i="36" s="1"/>
  <c r="G25" i="36"/>
  <c r="H25" i="36" s="1"/>
  <c r="F25" i="36"/>
  <c r="Q24" i="36"/>
  <c r="F24" i="36" s="1"/>
  <c r="M24" i="36"/>
  <c r="N24" i="36" s="1"/>
  <c r="G24" i="36"/>
  <c r="H24" i="36" s="1"/>
  <c r="Q23" i="36"/>
  <c r="F23" i="36" s="1"/>
  <c r="N23" i="36"/>
  <c r="M23" i="36"/>
  <c r="G23" i="36"/>
  <c r="H23" i="36" s="1"/>
  <c r="Q22" i="36"/>
  <c r="L22" i="36" s="1"/>
  <c r="M22" i="36"/>
  <c r="N22" i="36" s="1"/>
  <c r="G22" i="36"/>
  <c r="H22" i="36" s="1"/>
  <c r="F22" i="36"/>
  <c r="Q21" i="36"/>
  <c r="F21" i="36" s="1"/>
  <c r="M21" i="36"/>
  <c r="N21" i="36" s="1"/>
  <c r="G21" i="36"/>
  <c r="H21" i="36" s="1"/>
  <c r="Q20" i="36"/>
  <c r="F20" i="36" s="1"/>
  <c r="N20" i="36"/>
  <c r="M20" i="36"/>
  <c r="H20" i="36"/>
  <c r="G20" i="36"/>
  <c r="Q19" i="36"/>
  <c r="F19" i="36" s="1"/>
  <c r="M19" i="36"/>
  <c r="N19" i="36" s="1"/>
  <c r="G19" i="36"/>
  <c r="H19" i="36" s="1"/>
  <c r="Q18" i="36"/>
  <c r="L18" i="36" s="1"/>
  <c r="M18" i="36"/>
  <c r="N18" i="36" s="1"/>
  <c r="G18" i="36"/>
  <c r="H18" i="36" s="1"/>
  <c r="Q17" i="36"/>
  <c r="F17" i="36" s="1"/>
  <c r="M17" i="36"/>
  <c r="N17" i="36" s="1"/>
  <c r="H17" i="36"/>
  <c r="G17" i="36"/>
  <c r="Q16" i="36"/>
  <c r="F16" i="36" s="1"/>
  <c r="M16" i="36"/>
  <c r="N16" i="36" s="1"/>
  <c r="G16" i="36"/>
  <c r="H16" i="36" s="1"/>
  <c r="Q15" i="36"/>
  <c r="F15" i="36" s="1"/>
  <c r="N15" i="36"/>
  <c r="M15" i="36"/>
  <c r="G15" i="36"/>
  <c r="H15" i="36" s="1"/>
  <c r="Q14" i="36"/>
  <c r="L14" i="36" s="1"/>
  <c r="M14" i="36"/>
  <c r="N14" i="36" s="1"/>
  <c r="G14" i="36"/>
  <c r="H14" i="36" s="1"/>
  <c r="F14" i="36"/>
  <c r="Q13" i="36"/>
  <c r="F13" i="36" s="1"/>
  <c r="M13" i="36"/>
  <c r="N13" i="36" s="1"/>
  <c r="G13" i="36"/>
  <c r="H13" i="36" s="1"/>
  <c r="Q12" i="36"/>
  <c r="F12" i="36" s="1"/>
  <c r="N12" i="36"/>
  <c r="M12" i="36"/>
  <c r="H12" i="36"/>
  <c r="G12" i="36"/>
  <c r="Q11" i="36"/>
  <c r="F11" i="36" s="1"/>
  <c r="M11" i="36"/>
  <c r="N11" i="36" s="1"/>
  <c r="G11" i="36"/>
  <c r="H11" i="36" s="1"/>
  <c r="Q10" i="36"/>
  <c r="L10" i="36" s="1"/>
  <c r="M10" i="36"/>
  <c r="N10" i="36" s="1"/>
  <c r="G10" i="36"/>
  <c r="H10" i="36" s="1"/>
  <c r="Q9" i="36"/>
  <c r="F9" i="36" s="1"/>
  <c r="M9" i="36"/>
  <c r="N9" i="36" s="1"/>
  <c r="L9" i="36"/>
  <c r="G9" i="36"/>
  <c r="H9" i="36" s="1"/>
  <c r="Q8" i="36"/>
  <c r="F8" i="36" s="1"/>
  <c r="N8" i="36"/>
  <c r="M8" i="36"/>
  <c r="H8" i="36"/>
  <c r="G8" i="36"/>
  <c r="Q7" i="36"/>
  <c r="F7" i="36" s="1"/>
  <c r="M7" i="36"/>
  <c r="N7" i="36" s="1"/>
  <c r="G7" i="36"/>
  <c r="H7" i="36" s="1"/>
  <c r="Q6" i="36"/>
  <c r="L6" i="36" s="1"/>
  <c r="M6" i="36"/>
  <c r="N6" i="36" s="1"/>
  <c r="G6" i="36"/>
  <c r="H6" i="36" s="1"/>
  <c r="Q5" i="36"/>
  <c r="F5" i="36" s="1"/>
  <c r="M5" i="36"/>
  <c r="N5" i="36" s="1"/>
  <c r="L5" i="36"/>
  <c r="G5" i="36"/>
  <c r="H5" i="36" s="1"/>
  <c r="Q4" i="36"/>
  <c r="N4" i="36"/>
  <c r="M4" i="36"/>
  <c r="H4" i="36"/>
  <c r="G4" i="36"/>
  <c r="F6" i="36" l="1"/>
  <c r="F10" i="36"/>
  <c r="F18" i="36"/>
  <c r="L13" i="36"/>
  <c r="L17" i="36"/>
  <c r="L21" i="36"/>
  <c r="F26" i="36"/>
  <c r="Q28" i="36"/>
  <c r="L28" i="36" s="1"/>
  <c r="L4" i="36"/>
  <c r="L8" i="36"/>
  <c r="L12" i="36"/>
  <c r="L16" i="36"/>
  <c r="L20" i="36"/>
  <c r="L24" i="36"/>
  <c r="F4" i="36"/>
  <c r="L7" i="36"/>
  <c r="L11" i="36"/>
  <c r="L15" i="36"/>
  <c r="L19" i="36"/>
  <c r="L23" i="36"/>
  <c r="L27" i="36"/>
  <c r="F32" i="4"/>
  <c r="F8" i="4"/>
  <c r="F28" i="36" l="1"/>
  <c r="F31" i="4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<sst xmlns="http://schemas.openxmlformats.org/spreadsheetml/2006/main" count="191" uniqueCount="86">
  <si>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</si>
  <si>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</si>
  <si>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</si>
  <si>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</si>
  <si>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</si>
  <si>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</si>
  <si>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</si>
  <si>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</si>
  <si>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</si>
  <si>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</si>
  <si>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</si>
  <si>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</si>
  <si>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</si>
  <si>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</si>
  <si>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</si>
  <si>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</si>
  <si>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</si>
  <si>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</si>
  <si>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</si>
  <si>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</si>
  <si>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</si>
  <si>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</si>
  <si>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</si>
  <si>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</si>
  <si>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</si>
  <si>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</si>
  <si>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</si>
  <si>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</si>
  <si>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</si>
  <si>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</si>
  <si>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</si>
  <si>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</si>
  <si>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</si>
  <si>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</si>
  <si>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</si>
  <si>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</si>
  <si>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</si>
  <si>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</si>
  <si>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</si>
  <si>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</si>
  <si>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</si>
  <si>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</si>
  <si>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</si>
  <si>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</si>
  <si>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</si>
  <si>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</si>
  <si>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</si>
  <si>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</si>
  <si>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</si>
  <si>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</si>
  <si>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</si>
  <si>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</si>
  <si>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</si>
  <si>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</si>
  <si>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</si>
  <si>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</si>
  <si>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</si>
  <si>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</si>
  <si>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</si>
  <si>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</si>
  <si>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</si>
  <si>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</si>
  <si>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</si>
  <si>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</si>
  <si>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</si>
  <si>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</si>
  <si>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</si>
  <si>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</si>
  <si>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</si>
  <si>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</si>
  <si>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</si>
  <si>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</si>
  <si>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</si>
  <si>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</si>
  <si>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</si>
  <si>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</si>
  <si>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</si>
  <si>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</si>
  <si>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</si>
  <si>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</si>
  <si>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</si>
  <si>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</si>
  <si>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</si>
  <si>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2023 рік</t>
  </si>
  <si>
    <t xml:space="preserve">станом на  1 листопада 2023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</si>
  <si>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01.11.2023)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</si>
</sst>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indexed="9"/>
      <name val="Times New Roman"/>
      <family val="1"/>
    </font>
    <font>
      <sz val="13"/>
      <color indexed="9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65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4" borderId="0" xfId="0" applyNumberFormat="1" applyFont="1" applyFill="1" applyAlignment="1">
      <alignment horizontal="center" vertical="center" shrinkToFit="1"/>
    </xf>
    <xf numFmtId="0" fontId="4" fillId="4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64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11.2023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8">
          <cell r="C8">
            <v>308</v>
          </cell>
          <cell r="M8">
            <v>36</v>
          </cell>
        </row>
        <row r="9">
          <cell r="C9">
            <v>279</v>
          </cell>
          <cell r="M9">
            <v>25</v>
          </cell>
        </row>
        <row r="10">
          <cell r="C10">
            <v>849</v>
          </cell>
          <cell r="M10">
            <v>28</v>
          </cell>
        </row>
        <row r="11">
          <cell r="C11">
            <v>409</v>
          </cell>
          <cell r="M11">
            <v>53</v>
          </cell>
        </row>
        <row r="12">
          <cell r="C12">
            <v>380</v>
          </cell>
          <cell r="M12">
            <v>15</v>
          </cell>
        </row>
        <row r="13">
          <cell r="C13">
            <v>367</v>
          </cell>
          <cell r="M13">
            <v>17</v>
          </cell>
        </row>
        <row r="14">
          <cell r="C14">
            <v>288</v>
          </cell>
          <cell r="M14">
            <v>19</v>
          </cell>
        </row>
        <row r="15">
          <cell r="C15">
            <v>331</v>
          </cell>
          <cell r="M15">
            <v>37</v>
          </cell>
        </row>
        <row r="16">
          <cell r="C16">
            <v>1522</v>
          </cell>
          <cell r="M16">
            <v>82</v>
          </cell>
        </row>
        <row r="17">
          <cell r="C17">
            <v>184</v>
          </cell>
          <cell r="M17">
            <v>5</v>
          </cell>
        </row>
        <row r="18">
          <cell r="C18">
            <v>64</v>
          </cell>
          <cell r="M18">
            <v>5</v>
          </cell>
        </row>
        <row r="19">
          <cell r="C19">
            <v>613</v>
          </cell>
          <cell r="M19">
            <v>35</v>
          </cell>
        </row>
        <row r="20">
          <cell r="C20">
            <v>281</v>
          </cell>
          <cell r="M20">
            <v>20</v>
          </cell>
        </row>
        <row r="21">
          <cell r="C21">
            <v>585</v>
          </cell>
          <cell r="M21">
            <v>23</v>
          </cell>
        </row>
        <row r="22">
          <cell r="C22">
            <v>317</v>
          </cell>
          <cell r="M22">
            <v>31</v>
          </cell>
        </row>
        <row r="23">
          <cell r="C23">
            <v>289</v>
          </cell>
          <cell r="M23">
            <v>21</v>
          </cell>
        </row>
        <row r="25">
          <cell r="C25">
            <v>401</v>
          </cell>
          <cell r="M25">
            <v>36</v>
          </cell>
        </row>
        <row r="26">
          <cell r="C26">
            <v>161</v>
          </cell>
          <cell r="M26">
            <v>23</v>
          </cell>
        </row>
        <row r="27">
          <cell r="C27">
            <v>627</v>
          </cell>
          <cell r="M27">
            <v>22</v>
          </cell>
        </row>
        <row r="28">
          <cell r="C28">
            <v>167</v>
          </cell>
          <cell r="M28">
            <v>3</v>
          </cell>
        </row>
        <row r="29">
          <cell r="C29">
            <v>296</v>
          </cell>
          <cell r="M29">
            <v>54</v>
          </cell>
        </row>
        <row r="30">
          <cell r="C30">
            <v>278</v>
          </cell>
          <cell r="M30">
            <v>26</v>
          </cell>
        </row>
        <row r="31">
          <cell r="C31">
            <v>182</v>
          </cell>
          <cell r="M31">
            <v>35</v>
          </cell>
        </row>
        <row r="32">
          <cell r="C32">
            <v>249</v>
          </cell>
          <cell r="M32">
            <v>23</v>
          </cell>
        </row>
      </sheetData>
      <sheetData sheetId="5"/>
      <sheetData sheetId="6"/>
      <sheetData sheetId="7">
        <row r="9">
          <cell r="C9">
            <v>3403</v>
          </cell>
        </row>
        <row r="10">
          <cell r="C10">
            <v>2174</v>
          </cell>
        </row>
        <row r="11">
          <cell r="C11">
            <v>9694</v>
          </cell>
        </row>
        <row r="12">
          <cell r="C12">
            <v>3121</v>
          </cell>
        </row>
        <row r="13">
          <cell r="C13">
            <v>3197</v>
          </cell>
        </row>
        <row r="14">
          <cell r="C14">
            <v>2789</v>
          </cell>
        </row>
        <row r="15">
          <cell r="C15">
            <v>3611</v>
          </cell>
        </row>
        <row r="16">
          <cell r="C16">
            <v>1266</v>
          </cell>
        </row>
        <row r="17">
          <cell r="C17">
            <v>11735</v>
          </cell>
        </row>
        <row r="18">
          <cell r="C18">
            <v>2660</v>
          </cell>
        </row>
        <row r="19">
          <cell r="C19">
            <v>1127</v>
          </cell>
        </row>
        <row r="20">
          <cell r="C20">
            <v>3498</v>
          </cell>
        </row>
        <row r="21">
          <cell r="C21">
            <v>2727</v>
          </cell>
        </row>
        <row r="22">
          <cell r="C22">
            <v>6064</v>
          </cell>
        </row>
        <row r="23">
          <cell r="C23">
            <v>4105</v>
          </cell>
        </row>
        <row r="24">
          <cell r="C24">
            <v>2345</v>
          </cell>
        </row>
        <row r="26">
          <cell r="C26">
            <v>1617</v>
          </cell>
        </row>
        <row r="27">
          <cell r="C27">
            <v>1338</v>
          </cell>
        </row>
        <row r="28">
          <cell r="C28">
            <v>6277</v>
          </cell>
        </row>
        <row r="29">
          <cell r="C29">
            <v>1166</v>
          </cell>
        </row>
        <row r="30">
          <cell r="C30">
            <v>2193</v>
          </cell>
        </row>
        <row r="31">
          <cell r="C31">
            <v>3024</v>
          </cell>
        </row>
        <row r="32">
          <cell r="C32">
            <v>1247</v>
          </cell>
        </row>
        <row r="33">
          <cell r="C33">
            <v>2265</v>
          </cell>
        </row>
      </sheetData>
      <sheetData sheetId="8"/>
      <sheetData sheetId="9">
        <row r="8">
          <cell r="C8">
            <v>214</v>
          </cell>
        </row>
        <row r="9">
          <cell r="C9">
            <v>211</v>
          </cell>
        </row>
        <row r="10">
          <cell r="C10">
            <v>477</v>
          </cell>
        </row>
        <row r="11">
          <cell r="C11">
            <v>123</v>
          </cell>
        </row>
        <row r="12">
          <cell r="C12">
            <v>193</v>
          </cell>
        </row>
        <row r="13">
          <cell r="C13">
            <v>173</v>
          </cell>
        </row>
        <row r="14">
          <cell r="C14">
            <v>196</v>
          </cell>
        </row>
        <row r="15">
          <cell r="C15">
            <v>179</v>
          </cell>
        </row>
        <row r="16">
          <cell r="C16">
            <v>775</v>
          </cell>
        </row>
        <row r="17">
          <cell r="C17">
            <v>94</v>
          </cell>
        </row>
        <row r="18">
          <cell r="C18">
            <v>19</v>
          </cell>
        </row>
        <row r="19">
          <cell r="C19">
            <v>303</v>
          </cell>
        </row>
        <row r="20">
          <cell r="C20">
            <v>151</v>
          </cell>
        </row>
        <row r="21">
          <cell r="C21">
            <v>404</v>
          </cell>
        </row>
        <row r="22">
          <cell r="C22">
            <v>220</v>
          </cell>
        </row>
        <row r="23">
          <cell r="C23">
            <v>166</v>
          </cell>
        </row>
        <row r="25">
          <cell r="C25">
            <v>168</v>
          </cell>
        </row>
        <row r="26">
          <cell r="C26">
            <v>157</v>
          </cell>
        </row>
        <row r="27">
          <cell r="C27">
            <v>432</v>
          </cell>
        </row>
        <row r="28">
          <cell r="C28">
            <v>54</v>
          </cell>
        </row>
        <row r="29">
          <cell r="C29">
            <v>238</v>
          </cell>
        </row>
        <row r="30">
          <cell r="C30">
            <v>163</v>
          </cell>
        </row>
        <row r="31">
          <cell r="C31">
            <v>198</v>
          </cell>
        </row>
        <row r="32">
          <cell r="C32">
            <v>166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view="pageBreakPreview" zoomScale="80" zoomScaleNormal="80" zoomScaleSheetLayoutView="80" workbookViewId="0">
      <pane xSplit="2" ySplit="8" topLeftCell="C33" activePane="bottomRight" state="frozen"/>
      <selection pane="topRight" activeCell="C1" sqref="C1"/>
      <selection pane="bottomLeft" activeCell="A9" sqref="A9"/>
      <selection pane="bottomRight" activeCell="X5" sqref="X5:X7"/>
    </sheetView>
  </sheetViews>
  <sheetFormatPr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28515625" style="51" customWidth="1"/>
    <col min="30" max="30" width="7.28515625" style="51" customWidth="1"/>
    <col min="31" max="31" width="6.85546875" style="51" customWidth="1"/>
    <col min="32" max="32" width="7.5703125" style="51" customWidth="1"/>
    <col min="33" max="33" width="0.28515625" style="51" customWidth="1"/>
    <col min="34" max="34" width="11.7109375" style="51" customWidth="1"/>
    <col min="35" max="35" width="10.7109375" style="51" customWidth="1"/>
    <col min="36" max="36" width="7.7109375" style="51" customWidth="1"/>
    <col min="37" max="16384" width="9.140625" style="51"/>
  </cols>
  <sheetData>
    <row r="1" spans="1:35" s="36" customFormat="1" ht="24.75" customHeight="1">
      <c r="A1" s="165" t="s">
        <v>27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 spans="1:35" s="36" customFormat="1" ht="19.5" customHeight="1">
      <c r="A2" s="166" t="s">
        <v>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5" s="36" customFormat="1" ht="26.25" customHeight="1">
      <c r="A3" s="167" t="s">
        <v>84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</row>
    <row r="4" spans="1:35" s="39" customFormat="1" ht="80.25" customHeight="1">
      <c r="A4" s="190" t="s">
        <v>25</v>
      </c>
      <c r="B4" s="193" t="s">
        <v>44</v>
      </c>
      <c r="C4" s="196" t="s">
        <v>56</v>
      </c>
      <c r="D4" s="197"/>
      <c r="E4" s="198"/>
      <c r="F4" s="37"/>
      <c r="G4" s="180" t="s">
        <v>74</v>
      </c>
      <c r="H4" s="181"/>
      <c r="I4" s="171"/>
      <c r="J4" s="38"/>
      <c r="K4" s="168" t="s">
        <v>75</v>
      </c>
      <c r="L4" s="169"/>
      <c r="M4" s="169"/>
      <c r="N4" s="170"/>
      <c r="O4" s="113"/>
      <c r="P4" s="168" t="s">
        <v>76</v>
      </c>
      <c r="Q4" s="181"/>
      <c r="R4" s="181"/>
      <c r="S4" s="171"/>
      <c r="T4" s="113"/>
      <c r="U4" s="168" t="s">
        <v>77</v>
      </c>
      <c r="V4" s="181"/>
      <c r="W4" s="181"/>
      <c r="X4" s="171"/>
      <c r="Y4" s="113"/>
      <c r="Z4" s="202" t="s">
        <v>78</v>
      </c>
      <c r="AA4" s="203"/>
      <c r="AB4" s="204"/>
      <c r="AC4" s="114"/>
      <c r="AD4" s="168" t="s">
        <v>79</v>
      </c>
      <c r="AE4" s="169"/>
      <c r="AF4" s="170"/>
      <c r="AG4" s="113"/>
      <c r="AH4" s="168" t="s">
        <v>80</v>
      </c>
      <c r="AI4" s="171"/>
    </row>
    <row r="5" spans="1:35" s="39" customFormat="1" ht="45.75" customHeight="1">
      <c r="A5" s="191"/>
      <c r="B5" s="194"/>
      <c r="C5" s="199"/>
      <c r="D5" s="200"/>
      <c r="E5" s="201"/>
      <c r="F5" s="40"/>
      <c r="G5" s="187" t="s">
        <v>68</v>
      </c>
      <c r="H5" s="187"/>
      <c r="I5" s="187"/>
      <c r="J5" s="115"/>
      <c r="K5" s="186" t="s">
        <v>69</v>
      </c>
      <c r="L5" s="186"/>
      <c r="M5" s="186"/>
      <c r="N5" s="186"/>
      <c r="O5" s="111"/>
      <c r="P5" s="186" t="s">
        <v>70</v>
      </c>
      <c r="Q5" s="186"/>
      <c r="R5" s="186"/>
      <c r="S5" s="186"/>
      <c r="T5" s="111"/>
      <c r="U5" s="186" t="s">
        <v>39</v>
      </c>
      <c r="V5" s="187" t="s">
        <v>42</v>
      </c>
      <c r="W5" s="187" t="s">
        <v>43</v>
      </c>
      <c r="X5" s="186" t="s">
        <v>50</v>
      </c>
      <c r="Y5" s="111"/>
      <c r="Z5" s="186" t="s">
        <v>51</v>
      </c>
      <c r="AA5" s="186"/>
      <c r="AB5" s="186"/>
      <c r="AC5" s="112"/>
      <c r="AD5" s="180" t="s">
        <v>52</v>
      </c>
      <c r="AE5" s="181"/>
      <c r="AF5" s="171"/>
      <c r="AG5" s="111"/>
      <c r="AH5" s="186" t="s">
        <v>52</v>
      </c>
      <c r="AI5" s="186"/>
    </row>
    <row r="6" spans="1:35" s="39" customFormat="1" ht="21" customHeight="1">
      <c r="A6" s="191"/>
      <c r="B6" s="194"/>
      <c r="C6" s="184">
        <v>2022</v>
      </c>
      <c r="D6" s="184">
        <v>2023</v>
      </c>
      <c r="E6" s="176" t="s">
        <v>28</v>
      </c>
      <c r="F6" s="40"/>
      <c r="G6" s="174">
        <v>2022</v>
      </c>
      <c r="H6" s="174">
        <v>2023</v>
      </c>
      <c r="I6" s="176" t="s">
        <v>28</v>
      </c>
      <c r="J6" s="115"/>
      <c r="K6" s="178">
        <v>2022</v>
      </c>
      <c r="L6" s="180">
        <v>2023</v>
      </c>
      <c r="M6" s="181"/>
      <c r="N6" s="171"/>
      <c r="O6" s="111"/>
      <c r="P6" s="178">
        <v>2022</v>
      </c>
      <c r="Q6" s="180">
        <v>2023</v>
      </c>
      <c r="R6" s="181"/>
      <c r="S6" s="171"/>
      <c r="T6" s="111"/>
      <c r="U6" s="186"/>
      <c r="V6" s="187"/>
      <c r="W6" s="187"/>
      <c r="X6" s="186"/>
      <c r="Y6" s="111"/>
      <c r="Z6" s="174">
        <v>2022</v>
      </c>
      <c r="AA6" s="174">
        <v>2023</v>
      </c>
      <c r="AB6" s="176" t="s">
        <v>28</v>
      </c>
      <c r="AC6" s="116"/>
      <c r="AD6" s="182">
        <v>2022</v>
      </c>
      <c r="AE6" s="174">
        <v>2023</v>
      </c>
      <c r="AF6" s="188" t="s">
        <v>28</v>
      </c>
      <c r="AG6" s="111"/>
      <c r="AH6" s="174">
        <v>2022</v>
      </c>
      <c r="AI6" s="174">
        <v>2023</v>
      </c>
    </row>
    <row r="7" spans="1:35" s="39" customFormat="1" ht="43.5" customHeight="1">
      <c r="A7" s="191"/>
      <c r="B7" s="194"/>
      <c r="C7" s="185"/>
      <c r="D7" s="185"/>
      <c r="E7" s="177"/>
      <c r="F7" s="41"/>
      <c r="G7" s="175"/>
      <c r="H7" s="175"/>
      <c r="I7" s="177"/>
      <c r="J7" s="41"/>
      <c r="K7" s="179"/>
      <c r="L7" s="111" t="s">
        <v>45</v>
      </c>
      <c r="M7" s="111" t="s">
        <v>48</v>
      </c>
      <c r="N7" s="111" t="s">
        <v>28</v>
      </c>
      <c r="O7" s="41"/>
      <c r="P7" s="179"/>
      <c r="Q7" s="111" t="s">
        <v>45</v>
      </c>
      <c r="R7" s="111" t="s">
        <v>49</v>
      </c>
      <c r="S7" s="111" t="s">
        <v>28</v>
      </c>
      <c r="T7" s="41"/>
      <c r="U7" s="186"/>
      <c r="V7" s="187"/>
      <c r="W7" s="187"/>
      <c r="X7" s="186"/>
      <c r="Y7" s="111"/>
      <c r="Z7" s="175"/>
      <c r="AA7" s="175"/>
      <c r="AB7" s="177"/>
      <c r="AC7" s="117"/>
      <c r="AD7" s="183"/>
      <c r="AE7" s="175"/>
      <c r="AF7" s="189"/>
      <c r="AG7" s="41"/>
      <c r="AH7" s="175"/>
      <c r="AI7" s="175"/>
    </row>
    <row r="8" spans="1:35" s="39" customFormat="1" ht="15" customHeight="1">
      <c r="A8" s="192"/>
      <c r="B8" s="195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23</v>
      </c>
      <c r="AI8" s="42">
        <v>24</v>
      </c>
    </row>
    <row r="9" spans="1:35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s="39" customFormat="1" ht="24.95" customHeight="1">
      <c r="A10" s="52">
        <v>1</v>
      </c>
      <c r="B10" s="53" t="s">
        <v>20</v>
      </c>
      <c r="C10" s="54">
        <v>2713</v>
      </c>
      <c r="D10" s="106">
        <v>3052</v>
      </c>
      <c r="E10" s="106">
        <v>46</v>
      </c>
      <c r="F10" s="54"/>
      <c r="G10" s="54">
        <v>131</v>
      </c>
      <c r="H10" s="106">
        <v>142</v>
      </c>
      <c r="I10" s="54">
        <v>0</v>
      </c>
      <c r="J10" s="54"/>
      <c r="K10" s="54">
        <v>190</v>
      </c>
      <c r="L10" s="106">
        <v>184</v>
      </c>
      <c r="M10" s="106">
        <v>64</v>
      </c>
      <c r="N10" s="106">
        <v>2</v>
      </c>
      <c r="O10" s="54"/>
      <c r="P10" s="54">
        <v>26</v>
      </c>
      <c r="Q10" s="106">
        <v>26</v>
      </c>
      <c r="R10" s="106">
        <v>1</v>
      </c>
      <c r="S10" s="106">
        <v>0</v>
      </c>
      <c r="T10" s="54"/>
      <c r="U10" s="54">
        <v>34</v>
      </c>
      <c r="V10" s="54">
        <v>25</v>
      </c>
      <c r="W10" s="54">
        <v>24</v>
      </c>
      <c r="X10" s="54">
        <v>1</v>
      </c>
      <c r="Y10" s="54"/>
      <c r="Z10" s="54">
        <v>1904</v>
      </c>
      <c r="AA10" s="54">
        <v>2191</v>
      </c>
      <c r="AB10" s="54">
        <v>44</v>
      </c>
      <c r="AC10" s="54"/>
      <c r="AD10" s="54">
        <v>136</v>
      </c>
      <c r="AE10" s="54">
        <v>214</v>
      </c>
      <c r="AF10" s="54">
        <v>0</v>
      </c>
      <c r="AG10" s="54"/>
      <c r="AH10" s="54">
        <v>326</v>
      </c>
      <c r="AI10" s="106">
        <v>295</v>
      </c>
    </row>
    <row r="11" spans="1:35" s="39" customFormat="1" ht="24.95" customHeight="1">
      <c r="A11" s="52">
        <v>2</v>
      </c>
      <c r="B11" s="53" t="s">
        <v>2</v>
      </c>
      <c r="C11" s="54">
        <v>1446</v>
      </c>
      <c r="D11" s="106">
        <v>1667</v>
      </c>
      <c r="E11" s="106">
        <v>12</v>
      </c>
      <c r="F11" s="54"/>
      <c r="G11" s="54">
        <v>124</v>
      </c>
      <c r="H11" s="106">
        <v>121</v>
      </c>
      <c r="I11" s="54">
        <v>0</v>
      </c>
      <c r="J11" s="54"/>
      <c r="K11" s="54">
        <v>140</v>
      </c>
      <c r="L11" s="106">
        <v>135</v>
      </c>
      <c r="M11" s="106">
        <v>39</v>
      </c>
      <c r="N11" s="106">
        <v>0</v>
      </c>
      <c r="O11" s="54"/>
      <c r="P11" s="54">
        <v>12</v>
      </c>
      <c r="Q11" s="106">
        <v>17</v>
      </c>
      <c r="R11" s="106">
        <v>0</v>
      </c>
      <c r="S11" s="106">
        <v>0</v>
      </c>
      <c r="T11" s="54"/>
      <c r="U11" s="54">
        <v>26</v>
      </c>
      <c r="V11" s="54">
        <v>17</v>
      </c>
      <c r="W11" s="54">
        <v>16</v>
      </c>
      <c r="X11" s="54">
        <v>1</v>
      </c>
      <c r="Y11" s="54"/>
      <c r="Z11" s="54">
        <v>1036</v>
      </c>
      <c r="AA11" s="54">
        <v>1261</v>
      </c>
      <c r="AB11" s="54">
        <v>12</v>
      </c>
      <c r="AC11" s="54"/>
      <c r="AD11" s="54">
        <v>52</v>
      </c>
      <c r="AE11" s="54">
        <v>67</v>
      </c>
      <c r="AF11" s="54">
        <v>0</v>
      </c>
      <c r="AG11" s="54"/>
      <c r="AH11" s="54">
        <v>82</v>
      </c>
      <c r="AI11" s="106">
        <v>66</v>
      </c>
    </row>
    <row r="12" spans="1:35" s="39" customFormat="1" ht="24.95" customHeight="1">
      <c r="A12" s="52">
        <v>3</v>
      </c>
      <c r="B12" s="53" t="s">
        <v>3</v>
      </c>
      <c r="C12" s="54">
        <v>6647</v>
      </c>
      <c r="D12" s="106">
        <v>7555</v>
      </c>
      <c r="E12" s="106">
        <v>43</v>
      </c>
      <c r="F12" s="54"/>
      <c r="G12" s="54">
        <v>257</v>
      </c>
      <c r="H12" s="106">
        <v>329</v>
      </c>
      <c r="I12" s="54">
        <v>0</v>
      </c>
      <c r="J12" s="54"/>
      <c r="K12" s="54">
        <v>524</v>
      </c>
      <c r="L12" s="106">
        <v>561</v>
      </c>
      <c r="M12" s="106">
        <v>161</v>
      </c>
      <c r="N12" s="106">
        <v>2</v>
      </c>
      <c r="O12" s="54"/>
      <c r="P12" s="54">
        <v>25</v>
      </c>
      <c r="Q12" s="106">
        <v>19</v>
      </c>
      <c r="R12" s="106">
        <v>1</v>
      </c>
      <c r="S12" s="106">
        <v>0</v>
      </c>
      <c r="T12" s="54"/>
      <c r="U12" s="54">
        <v>84</v>
      </c>
      <c r="V12" s="54">
        <v>56</v>
      </c>
      <c r="W12" s="54">
        <v>38</v>
      </c>
      <c r="X12" s="54">
        <v>11</v>
      </c>
      <c r="Y12" s="54"/>
      <c r="Z12" s="54">
        <v>5444</v>
      </c>
      <c r="AA12" s="54">
        <v>6090</v>
      </c>
      <c r="AB12" s="54">
        <v>41</v>
      </c>
      <c r="AC12" s="54"/>
      <c r="AD12" s="54">
        <v>237</v>
      </c>
      <c r="AE12" s="54">
        <v>375</v>
      </c>
      <c r="AF12" s="54">
        <v>0</v>
      </c>
      <c r="AG12" s="54"/>
      <c r="AH12" s="54">
        <v>160</v>
      </c>
      <c r="AI12" s="106">
        <v>181</v>
      </c>
    </row>
    <row r="13" spans="1:35" s="39" customFormat="1" ht="24.95" customHeight="1">
      <c r="A13" s="52">
        <v>4</v>
      </c>
      <c r="B13" s="53" t="s">
        <v>21</v>
      </c>
      <c r="C13" s="54">
        <v>3287</v>
      </c>
      <c r="D13" s="106">
        <v>2492</v>
      </c>
      <c r="E13" s="106">
        <v>10</v>
      </c>
      <c r="F13" s="54"/>
      <c r="G13" s="54">
        <v>84</v>
      </c>
      <c r="H13" s="106">
        <v>76</v>
      </c>
      <c r="I13" s="54">
        <v>0</v>
      </c>
      <c r="J13" s="54"/>
      <c r="K13" s="54">
        <v>393</v>
      </c>
      <c r="L13" s="106">
        <v>295</v>
      </c>
      <c r="M13" s="106">
        <v>19</v>
      </c>
      <c r="N13" s="106">
        <v>0</v>
      </c>
      <c r="O13" s="54"/>
      <c r="P13" s="54">
        <v>47</v>
      </c>
      <c r="Q13" s="106">
        <v>40</v>
      </c>
      <c r="R13" s="106">
        <v>0</v>
      </c>
      <c r="S13" s="106">
        <v>0</v>
      </c>
      <c r="T13" s="54"/>
      <c r="U13" s="54">
        <v>16</v>
      </c>
      <c r="V13" s="54">
        <v>10</v>
      </c>
      <c r="W13" s="54">
        <v>7</v>
      </c>
      <c r="X13" s="54">
        <v>2</v>
      </c>
      <c r="Y13" s="54"/>
      <c r="Z13" s="54">
        <v>2409</v>
      </c>
      <c r="AA13" s="54">
        <v>1775</v>
      </c>
      <c r="AB13" s="54">
        <v>10</v>
      </c>
      <c r="AC13" s="54"/>
      <c r="AD13" s="54">
        <v>312</v>
      </c>
      <c r="AE13" s="54">
        <v>272</v>
      </c>
      <c r="AF13" s="54">
        <v>0</v>
      </c>
      <c r="AG13" s="54"/>
      <c r="AH13" s="54">
        <v>42</v>
      </c>
      <c r="AI13" s="106">
        <v>34</v>
      </c>
    </row>
    <row r="14" spans="1:35" s="39" customFormat="1" ht="24.95" customHeight="1">
      <c r="A14" s="52">
        <v>5</v>
      </c>
      <c r="B14" s="53" t="s">
        <v>4</v>
      </c>
      <c r="C14" s="54">
        <v>2101</v>
      </c>
      <c r="D14" s="106">
        <v>2599</v>
      </c>
      <c r="E14" s="106">
        <v>15</v>
      </c>
      <c r="F14" s="54"/>
      <c r="G14" s="54">
        <v>126</v>
      </c>
      <c r="H14" s="106">
        <v>135</v>
      </c>
      <c r="I14" s="54">
        <v>0</v>
      </c>
      <c r="J14" s="54"/>
      <c r="K14" s="54">
        <v>198</v>
      </c>
      <c r="L14" s="106">
        <v>196</v>
      </c>
      <c r="M14" s="106">
        <v>50</v>
      </c>
      <c r="N14" s="106">
        <v>2</v>
      </c>
      <c r="O14" s="54"/>
      <c r="P14" s="54">
        <v>9</v>
      </c>
      <c r="Q14" s="106">
        <v>10</v>
      </c>
      <c r="R14" s="106">
        <v>1</v>
      </c>
      <c r="S14" s="106">
        <v>0</v>
      </c>
      <c r="T14" s="54"/>
      <c r="U14" s="54">
        <v>28</v>
      </c>
      <c r="V14" s="54">
        <v>19</v>
      </c>
      <c r="W14" s="54">
        <v>15</v>
      </c>
      <c r="X14" s="54">
        <v>1</v>
      </c>
      <c r="Y14" s="54"/>
      <c r="Z14" s="54">
        <v>1542</v>
      </c>
      <c r="AA14" s="54">
        <v>2007</v>
      </c>
      <c r="AB14" s="54">
        <v>13</v>
      </c>
      <c r="AC14" s="54"/>
      <c r="AD14" s="54">
        <v>141</v>
      </c>
      <c r="AE14" s="54">
        <v>203</v>
      </c>
      <c r="AF14" s="54">
        <v>0</v>
      </c>
      <c r="AG14" s="54"/>
      <c r="AH14" s="54">
        <v>85</v>
      </c>
      <c r="AI14" s="106">
        <v>48</v>
      </c>
    </row>
    <row r="15" spans="1:35" s="39" customFormat="1" ht="24.95" customHeight="1">
      <c r="A15" s="52">
        <v>6</v>
      </c>
      <c r="B15" s="53" t="s">
        <v>5</v>
      </c>
      <c r="C15" s="54">
        <v>2185</v>
      </c>
      <c r="D15" s="106">
        <v>2489</v>
      </c>
      <c r="E15" s="106">
        <v>50</v>
      </c>
      <c r="F15" s="54"/>
      <c r="G15" s="54">
        <v>121</v>
      </c>
      <c r="H15" s="106">
        <v>116</v>
      </c>
      <c r="I15" s="54">
        <v>0</v>
      </c>
      <c r="J15" s="54"/>
      <c r="K15" s="54">
        <v>193</v>
      </c>
      <c r="L15" s="106">
        <v>221</v>
      </c>
      <c r="M15" s="106">
        <v>30</v>
      </c>
      <c r="N15" s="106">
        <v>0</v>
      </c>
      <c r="O15" s="54"/>
      <c r="P15" s="54">
        <v>8</v>
      </c>
      <c r="Q15" s="106">
        <v>14</v>
      </c>
      <c r="R15" s="106">
        <v>1</v>
      </c>
      <c r="S15" s="106">
        <v>0</v>
      </c>
      <c r="T15" s="54"/>
      <c r="U15" s="54">
        <v>12</v>
      </c>
      <c r="V15" s="54">
        <v>8</v>
      </c>
      <c r="W15" s="54">
        <v>4</v>
      </c>
      <c r="X15" s="54">
        <v>1</v>
      </c>
      <c r="Y15" s="54"/>
      <c r="Z15" s="54">
        <v>1703</v>
      </c>
      <c r="AA15" s="54">
        <v>1953</v>
      </c>
      <c r="AB15" s="54">
        <v>50</v>
      </c>
      <c r="AC15" s="54"/>
      <c r="AD15" s="54">
        <v>123</v>
      </c>
      <c r="AE15" s="54">
        <v>156</v>
      </c>
      <c r="AF15" s="54">
        <v>0</v>
      </c>
      <c r="AG15" s="54"/>
      <c r="AH15" s="54">
        <v>37</v>
      </c>
      <c r="AI15" s="106">
        <v>29</v>
      </c>
    </row>
    <row r="16" spans="1:35" s="39" customFormat="1" ht="24.95" customHeight="1">
      <c r="A16" s="52">
        <v>7</v>
      </c>
      <c r="B16" s="53" t="s">
        <v>6</v>
      </c>
      <c r="C16" s="54">
        <v>3351</v>
      </c>
      <c r="D16" s="106">
        <v>2786</v>
      </c>
      <c r="E16" s="106">
        <v>2</v>
      </c>
      <c r="F16" s="54"/>
      <c r="G16" s="54">
        <v>144</v>
      </c>
      <c r="H16" s="106">
        <v>130</v>
      </c>
      <c r="I16" s="54">
        <v>0</v>
      </c>
      <c r="J16" s="54"/>
      <c r="K16" s="54">
        <v>258</v>
      </c>
      <c r="L16" s="106">
        <v>236</v>
      </c>
      <c r="M16" s="106">
        <v>67</v>
      </c>
      <c r="N16" s="106">
        <v>0</v>
      </c>
      <c r="O16" s="54"/>
      <c r="P16" s="54">
        <v>18</v>
      </c>
      <c r="Q16" s="106">
        <v>14</v>
      </c>
      <c r="R16" s="106">
        <v>0</v>
      </c>
      <c r="S16" s="106">
        <v>0</v>
      </c>
      <c r="T16" s="54"/>
      <c r="U16" s="54">
        <v>24</v>
      </c>
      <c r="V16" s="54">
        <v>13</v>
      </c>
      <c r="W16" s="54">
        <v>8</v>
      </c>
      <c r="X16" s="54">
        <v>1</v>
      </c>
      <c r="Y16" s="54"/>
      <c r="Z16" s="54">
        <v>2625</v>
      </c>
      <c r="AA16" s="54">
        <v>2082</v>
      </c>
      <c r="AB16" s="54">
        <v>2</v>
      </c>
      <c r="AC16" s="54"/>
      <c r="AD16" s="54">
        <v>149</v>
      </c>
      <c r="AE16" s="54">
        <v>174</v>
      </c>
      <c r="AF16" s="54">
        <v>0</v>
      </c>
      <c r="AG16" s="54"/>
      <c r="AH16" s="54">
        <v>157</v>
      </c>
      <c r="AI16" s="106">
        <v>150</v>
      </c>
    </row>
    <row r="17" spans="1:35" s="39" customFormat="1" ht="24.95" customHeight="1">
      <c r="A17" s="52">
        <v>8</v>
      </c>
      <c r="B17" s="53" t="s">
        <v>22</v>
      </c>
      <c r="C17" s="54">
        <v>1130</v>
      </c>
      <c r="D17" s="106">
        <v>1314</v>
      </c>
      <c r="E17" s="106">
        <v>7</v>
      </c>
      <c r="F17" s="54"/>
      <c r="G17" s="54">
        <v>109</v>
      </c>
      <c r="H17" s="106">
        <v>113</v>
      </c>
      <c r="I17" s="54">
        <v>0</v>
      </c>
      <c r="J17" s="54"/>
      <c r="K17" s="54">
        <v>141</v>
      </c>
      <c r="L17" s="106">
        <v>139</v>
      </c>
      <c r="M17" s="106">
        <v>19</v>
      </c>
      <c r="N17" s="106">
        <v>0</v>
      </c>
      <c r="O17" s="54"/>
      <c r="P17" s="54">
        <v>28</v>
      </c>
      <c r="Q17" s="106">
        <v>22</v>
      </c>
      <c r="R17" s="106">
        <v>0</v>
      </c>
      <c r="S17" s="106">
        <v>0</v>
      </c>
      <c r="T17" s="54"/>
      <c r="U17" s="54">
        <v>14</v>
      </c>
      <c r="V17" s="54">
        <v>11</v>
      </c>
      <c r="W17" s="54">
        <v>8</v>
      </c>
      <c r="X17" s="54">
        <v>1</v>
      </c>
      <c r="Y17" s="54"/>
      <c r="Z17" s="54">
        <v>646</v>
      </c>
      <c r="AA17" s="54">
        <v>815</v>
      </c>
      <c r="AB17" s="54">
        <v>7</v>
      </c>
      <c r="AC17" s="54"/>
      <c r="AD17" s="54">
        <v>159</v>
      </c>
      <c r="AE17" s="54">
        <v>196</v>
      </c>
      <c r="AF17" s="54">
        <v>0</v>
      </c>
      <c r="AG17" s="54"/>
      <c r="AH17" s="54">
        <v>47</v>
      </c>
      <c r="AI17" s="106">
        <v>29</v>
      </c>
    </row>
    <row r="18" spans="1:35" s="39" customFormat="1" ht="24.95" customHeight="1">
      <c r="A18" s="52">
        <v>9</v>
      </c>
      <c r="B18" s="53" t="s">
        <v>66</v>
      </c>
      <c r="C18" s="54">
        <v>9300</v>
      </c>
      <c r="D18" s="106">
        <v>11478</v>
      </c>
      <c r="E18" s="106">
        <v>41</v>
      </c>
      <c r="F18" s="54"/>
      <c r="G18" s="54">
        <v>403</v>
      </c>
      <c r="H18" s="106">
        <v>516</v>
      </c>
      <c r="I18" s="54">
        <v>0</v>
      </c>
      <c r="J18" s="54"/>
      <c r="K18" s="54">
        <v>1251</v>
      </c>
      <c r="L18" s="106">
        <v>1222</v>
      </c>
      <c r="M18" s="106">
        <v>296</v>
      </c>
      <c r="N18" s="106">
        <v>2</v>
      </c>
      <c r="O18" s="54"/>
      <c r="P18" s="54">
        <v>50</v>
      </c>
      <c r="Q18" s="106">
        <v>54</v>
      </c>
      <c r="R18" s="106">
        <v>3</v>
      </c>
      <c r="S18" s="106">
        <v>0</v>
      </c>
      <c r="T18" s="54"/>
      <c r="U18" s="54">
        <v>120</v>
      </c>
      <c r="V18" s="54">
        <v>60</v>
      </c>
      <c r="W18" s="54">
        <v>46</v>
      </c>
      <c r="X18" s="54">
        <v>7</v>
      </c>
      <c r="Y18" s="54"/>
      <c r="Z18" s="54">
        <v>6133</v>
      </c>
      <c r="AA18" s="54">
        <v>7912</v>
      </c>
      <c r="AB18" s="54">
        <v>39</v>
      </c>
      <c r="AC18" s="54"/>
      <c r="AD18" s="54">
        <v>1231</v>
      </c>
      <c r="AE18" s="54">
        <v>1551</v>
      </c>
      <c r="AF18" s="54">
        <v>0</v>
      </c>
      <c r="AG18" s="54"/>
      <c r="AH18" s="54">
        <v>232</v>
      </c>
      <c r="AI18" s="106">
        <v>223</v>
      </c>
    </row>
    <row r="19" spans="1:35" s="39" customFormat="1" ht="24.95" customHeight="1">
      <c r="A19" s="52">
        <v>10</v>
      </c>
      <c r="B19" s="53" t="s">
        <v>7</v>
      </c>
      <c r="C19" s="54">
        <v>1799</v>
      </c>
      <c r="D19" s="106">
        <v>2086</v>
      </c>
      <c r="E19" s="106">
        <v>26</v>
      </c>
      <c r="F19" s="54"/>
      <c r="G19" s="54">
        <v>49</v>
      </c>
      <c r="H19" s="106">
        <v>59</v>
      </c>
      <c r="I19" s="54">
        <v>0</v>
      </c>
      <c r="J19" s="54"/>
      <c r="K19" s="54">
        <v>128</v>
      </c>
      <c r="L19" s="106">
        <v>125</v>
      </c>
      <c r="M19" s="106">
        <v>47</v>
      </c>
      <c r="N19" s="106">
        <v>0</v>
      </c>
      <c r="O19" s="54"/>
      <c r="P19" s="54">
        <v>2</v>
      </c>
      <c r="Q19" s="106">
        <v>4</v>
      </c>
      <c r="R19" s="106">
        <v>1</v>
      </c>
      <c r="S19" s="106">
        <v>0</v>
      </c>
      <c r="T19" s="54"/>
      <c r="U19" s="54">
        <v>8</v>
      </c>
      <c r="V19" s="54">
        <v>6</v>
      </c>
      <c r="W19" s="54">
        <v>3</v>
      </c>
      <c r="X19" s="54">
        <v>0</v>
      </c>
      <c r="Y19" s="54"/>
      <c r="Z19" s="54">
        <v>1434</v>
      </c>
      <c r="AA19" s="54">
        <v>1709</v>
      </c>
      <c r="AB19" s="54">
        <v>26</v>
      </c>
      <c r="AC19" s="54"/>
      <c r="AD19" s="54">
        <v>66</v>
      </c>
      <c r="AE19" s="54">
        <v>102</v>
      </c>
      <c r="AF19" s="54">
        <v>0</v>
      </c>
      <c r="AG19" s="54"/>
      <c r="AH19" s="54">
        <v>120</v>
      </c>
      <c r="AI19" s="106">
        <v>87</v>
      </c>
    </row>
    <row r="20" spans="1:35" s="39" customFormat="1" ht="24.95" customHeight="1">
      <c r="A20" s="52">
        <v>11</v>
      </c>
      <c r="B20" s="53" t="s">
        <v>23</v>
      </c>
      <c r="C20" s="54">
        <v>1532</v>
      </c>
      <c r="D20" s="106">
        <v>701</v>
      </c>
      <c r="E20" s="106">
        <v>0</v>
      </c>
      <c r="F20" s="54"/>
      <c r="G20" s="54">
        <v>23</v>
      </c>
      <c r="H20" s="106">
        <v>7</v>
      </c>
      <c r="I20" s="54">
        <v>0</v>
      </c>
      <c r="J20" s="54"/>
      <c r="K20" s="54">
        <v>113</v>
      </c>
      <c r="L20" s="106">
        <v>79</v>
      </c>
      <c r="M20" s="106">
        <v>28</v>
      </c>
      <c r="N20" s="106">
        <v>0</v>
      </c>
      <c r="O20" s="54"/>
      <c r="P20" s="54">
        <v>5</v>
      </c>
      <c r="Q20" s="106">
        <v>4</v>
      </c>
      <c r="R20" s="106">
        <v>0</v>
      </c>
      <c r="S20" s="106">
        <v>0</v>
      </c>
      <c r="T20" s="54"/>
      <c r="U20" s="54">
        <v>0</v>
      </c>
      <c r="V20" s="54">
        <v>0</v>
      </c>
      <c r="W20" s="54">
        <v>1</v>
      </c>
      <c r="X20" s="54">
        <v>1</v>
      </c>
      <c r="Y20" s="54"/>
      <c r="Z20" s="54">
        <v>1317</v>
      </c>
      <c r="AA20" s="54">
        <v>555</v>
      </c>
      <c r="AB20" s="54">
        <v>0</v>
      </c>
      <c r="AC20" s="54"/>
      <c r="AD20" s="54">
        <v>62</v>
      </c>
      <c r="AE20" s="54">
        <v>46</v>
      </c>
      <c r="AF20" s="54">
        <v>0</v>
      </c>
      <c r="AG20" s="54"/>
      <c r="AH20" s="54">
        <v>12</v>
      </c>
      <c r="AI20" s="106">
        <v>10</v>
      </c>
    </row>
    <row r="21" spans="1:35" s="39" customFormat="1" ht="24.95" customHeight="1">
      <c r="A21" s="52">
        <v>12</v>
      </c>
      <c r="B21" s="53" t="s">
        <v>8</v>
      </c>
      <c r="C21" s="54">
        <v>3035</v>
      </c>
      <c r="D21" s="106">
        <v>3410</v>
      </c>
      <c r="E21" s="106">
        <v>18</v>
      </c>
      <c r="F21" s="54"/>
      <c r="G21" s="54">
        <v>202</v>
      </c>
      <c r="H21" s="106">
        <v>188</v>
      </c>
      <c r="I21" s="54">
        <v>0</v>
      </c>
      <c r="J21" s="54"/>
      <c r="K21" s="54">
        <v>357</v>
      </c>
      <c r="L21" s="106">
        <v>352</v>
      </c>
      <c r="M21" s="106">
        <v>95</v>
      </c>
      <c r="N21" s="106">
        <v>1</v>
      </c>
      <c r="O21" s="54"/>
      <c r="P21" s="54">
        <v>27</v>
      </c>
      <c r="Q21" s="106">
        <v>22</v>
      </c>
      <c r="R21" s="106">
        <v>0</v>
      </c>
      <c r="S21" s="106">
        <v>0</v>
      </c>
      <c r="T21" s="54"/>
      <c r="U21" s="54">
        <v>28</v>
      </c>
      <c r="V21" s="54">
        <v>14</v>
      </c>
      <c r="W21" s="54">
        <v>13</v>
      </c>
      <c r="X21" s="54">
        <v>2</v>
      </c>
      <c r="Y21" s="54"/>
      <c r="Z21" s="54">
        <v>1961</v>
      </c>
      <c r="AA21" s="54">
        <v>2266</v>
      </c>
      <c r="AB21" s="54">
        <v>17</v>
      </c>
      <c r="AC21" s="54"/>
      <c r="AD21" s="54">
        <v>333</v>
      </c>
      <c r="AE21" s="54">
        <v>403</v>
      </c>
      <c r="AF21" s="54">
        <v>0</v>
      </c>
      <c r="AG21" s="54"/>
      <c r="AH21" s="54">
        <v>155</v>
      </c>
      <c r="AI21" s="106">
        <v>179</v>
      </c>
    </row>
    <row r="22" spans="1:35" s="39" customFormat="1" ht="24.95" customHeight="1">
      <c r="A22" s="52">
        <v>13</v>
      </c>
      <c r="B22" s="53" t="s">
        <v>9</v>
      </c>
      <c r="C22" s="54">
        <v>1995</v>
      </c>
      <c r="D22" s="106">
        <v>2116</v>
      </c>
      <c r="E22" s="106">
        <v>23</v>
      </c>
      <c r="F22" s="54"/>
      <c r="G22" s="54">
        <v>72</v>
      </c>
      <c r="H22" s="106">
        <v>111</v>
      </c>
      <c r="I22" s="54">
        <v>0</v>
      </c>
      <c r="J22" s="54"/>
      <c r="K22" s="54">
        <v>181</v>
      </c>
      <c r="L22" s="106">
        <v>135</v>
      </c>
      <c r="M22" s="106">
        <v>24</v>
      </c>
      <c r="N22" s="106">
        <v>0</v>
      </c>
      <c r="O22" s="54"/>
      <c r="P22" s="54">
        <v>14</v>
      </c>
      <c r="Q22" s="106">
        <v>17</v>
      </c>
      <c r="R22" s="106">
        <v>0</v>
      </c>
      <c r="S22" s="106">
        <v>0</v>
      </c>
      <c r="T22" s="54"/>
      <c r="U22" s="54">
        <v>8</v>
      </c>
      <c r="V22" s="54">
        <v>5</v>
      </c>
      <c r="W22" s="54">
        <v>4</v>
      </c>
      <c r="X22" s="54">
        <v>1</v>
      </c>
      <c r="Y22" s="54"/>
      <c r="Z22" s="54">
        <v>1529</v>
      </c>
      <c r="AA22" s="54">
        <v>1696</v>
      </c>
      <c r="AB22" s="54">
        <v>23</v>
      </c>
      <c r="AC22" s="54"/>
      <c r="AD22" s="54">
        <v>159</v>
      </c>
      <c r="AE22" s="54">
        <v>129</v>
      </c>
      <c r="AF22" s="54">
        <v>0</v>
      </c>
      <c r="AG22" s="54"/>
      <c r="AH22" s="54">
        <v>40</v>
      </c>
      <c r="AI22" s="106">
        <v>28</v>
      </c>
    </row>
    <row r="23" spans="1:35" s="39" customFormat="1" ht="24.95" customHeight="1">
      <c r="A23" s="52">
        <v>14</v>
      </c>
      <c r="B23" s="53" t="s">
        <v>24</v>
      </c>
      <c r="C23" s="54">
        <v>4584</v>
      </c>
      <c r="D23" s="106">
        <v>5250</v>
      </c>
      <c r="E23" s="106">
        <v>73</v>
      </c>
      <c r="F23" s="54"/>
      <c r="G23" s="54">
        <v>218</v>
      </c>
      <c r="H23" s="106">
        <v>262</v>
      </c>
      <c r="I23" s="54">
        <v>0</v>
      </c>
      <c r="J23" s="54"/>
      <c r="K23" s="54">
        <v>433</v>
      </c>
      <c r="L23" s="106">
        <v>393</v>
      </c>
      <c r="M23" s="106">
        <v>93</v>
      </c>
      <c r="N23" s="106">
        <v>2</v>
      </c>
      <c r="O23" s="54"/>
      <c r="P23" s="54">
        <v>18</v>
      </c>
      <c r="Q23" s="106">
        <v>17</v>
      </c>
      <c r="R23" s="106">
        <v>0</v>
      </c>
      <c r="S23" s="106">
        <v>0</v>
      </c>
      <c r="T23" s="54"/>
      <c r="U23" s="54">
        <v>42</v>
      </c>
      <c r="V23" s="54">
        <v>15</v>
      </c>
      <c r="W23" s="54">
        <v>7</v>
      </c>
      <c r="X23" s="54">
        <v>2</v>
      </c>
      <c r="Y23" s="54"/>
      <c r="Z23" s="54">
        <v>3497</v>
      </c>
      <c r="AA23" s="54">
        <v>4084</v>
      </c>
      <c r="AB23" s="54">
        <v>67</v>
      </c>
      <c r="AC23" s="54"/>
      <c r="AD23" s="54">
        <v>354</v>
      </c>
      <c r="AE23" s="54">
        <v>457</v>
      </c>
      <c r="AF23" s="54">
        <v>4</v>
      </c>
      <c r="AG23" s="54"/>
      <c r="AH23" s="54">
        <v>64</v>
      </c>
      <c r="AI23" s="106">
        <v>37</v>
      </c>
    </row>
    <row r="24" spans="1:35" s="39" customFormat="1" ht="24.95" customHeight="1">
      <c r="A24" s="52">
        <v>15</v>
      </c>
      <c r="B24" s="53" t="s">
        <v>10</v>
      </c>
      <c r="C24" s="54">
        <v>2447</v>
      </c>
      <c r="D24" s="106">
        <v>3110</v>
      </c>
      <c r="E24" s="106">
        <v>21</v>
      </c>
      <c r="F24" s="54"/>
      <c r="G24" s="54">
        <v>106</v>
      </c>
      <c r="H24" s="106">
        <v>144</v>
      </c>
      <c r="I24" s="54">
        <v>0</v>
      </c>
      <c r="J24" s="54"/>
      <c r="K24" s="54">
        <v>145</v>
      </c>
      <c r="L24" s="106">
        <v>133</v>
      </c>
      <c r="M24" s="106">
        <v>31</v>
      </c>
      <c r="N24" s="106">
        <v>1</v>
      </c>
      <c r="O24" s="54"/>
      <c r="P24" s="54">
        <v>16</v>
      </c>
      <c r="Q24" s="106">
        <v>19</v>
      </c>
      <c r="R24" s="106">
        <v>1</v>
      </c>
      <c r="S24" s="106">
        <v>0</v>
      </c>
      <c r="T24" s="54"/>
      <c r="U24" s="54">
        <v>15</v>
      </c>
      <c r="V24" s="54">
        <v>11</v>
      </c>
      <c r="W24" s="54">
        <v>9</v>
      </c>
      <c r="X24" s="54">
        <v>1</v>
      </c>
      <c r="Y24" s="54"/>
      <c r="Z24" s="54">
        <v>1926</v>
      </c>
      <c r="AA24" s="54">
        <v>2550</v>
      </c>
      <c r="AB24" s="54">
        <v>20</v>
      </c>
      <c r="AC24" s="54"/>
      <c r="AD24" s="54">
        <v>100</v>
      </c>
      <c r="AE24" s="54">
        <v>126</v>
      </c>
      <c r="AF24" s="54">
        <v>0</v>
      </c>
      <c r="AG24" s="54"/>
      <c r="AH24" s="54">
        <v>154</v>
      </c>
      <c r="AI24" s="106">
        <v>138</v>
      </c>
    </row>
    <row r="25" spans="1:35" s="39" customFormat="1" ht="24.95" customHeight="1">
      <c r="A25" s="52">
        <v>16</v>
      </c>
      <c r="B25" s="53" t="s">
        <v>11</v>
      </c>
      <c r="C25" s="54">
        <v>1605</v>
      </c>
      <c r="D25" s="106">
        <v>1828</v>
      </c>
      <c r="E25" s="106">
        <v>14</v>
      </c>
      <c r="F25" s="54"/>
      <c r="G25" s="54">
        <v>102</v>
      </c>
      <c r="H25" s="106">
        <v>117</v>
      </c>
      <c r="I25" s="54">
        <v>1</v>
      </c>
      <c r="J25" s="54"/>
      <c r="K25" s="54">
        <v>106</v>
      </c>
      <c r="L25" s="106">
        <v>131</v>
      </c>
      <c r="M25" s="106">
        <v>26</v>
      </c>
      <c r="N25" s="106">
        <v>1</v>
      </c>
      <c r="O25" s="54"/>
      <c r="P25" s="54">
        <v>9</v>
      </c>
      <c r="Q25" s="106">
        <v>13</v>
      </c>
      <c r="R25" s="106">
        <v>0</v>
      </c>
      <c r="S25" s="106">
        <v>0</v>
      </c>
      <c r="T25" s="54"/>
      <c r="U25" s="54">
        <v>17</v>
      </c>
      <c r="V25" s="54">
        <v>12</v>
      </c>
      <c r="W25" s="54">
        <v>10</v>
      </c>
      <c r="X25" s="54">
        <v>1</v>
      </c>
      <c r="Y25" s="54"/>
      <c r="Z25" s="54">
        <v>1202</v>
      </c>
      <c r="AA25" s="54">
        <v>1418</v>
      </c>
      <c r="AB25" s="54">
        <v>12</v>
      </c>
      <c r="AC25" s="54"/>
      <c r="AD25" s="54">
        <v>81</v>
      </c>
      <c r="AE25" s="54">
        <v>83</v>
      </c>
      <c r="AF25" s="54">
        <v>0</v>
      </c>
      <c r="AG25" s="54"/>
      <c r="AH25" s="54">
        <v>105</v>
      </c>
      <c r="AI25" s="106">
        <v>66</v>
      </c>
    </row>
    <row r="26" spans="1:35" s="39" customFormat="1" ht="24.95" customHeight="1">
      <c r="A26" s="52">
        <v>17</v>
      </c>
      <c r="B26" s="53" t="s">
        <v>12</v>
      </c>
      <c r="C26" s="54">
        <v>1574</v>
      </c>
      <c r="D26" s="106">
        <v>1708</v>
      </c>
      <c r="E26" s="106">
        <v>14</v>
      </c>
      <c r="F26" s="54"/>
      <c r="G26" s="54">
        <v>94</v>
      </c>
      <c r="H26" s="106">
        <v>122</v>
      </c>
      <c r="I26" s="54">
        <v>0</v>
      </c>
      <c r="J26" s="54"/>
      <c r="K26" s="54">
        <v>260</v>
      </c>
      <c r="L26" s="106">
        <v>248</v>
      </c>
      <c r="M26" s="106">
        <v>100</v>
      </c>
      <c r="N26" s="106">
        <v>1</v>
      </c>
      <c r="O26" s="54"/>
      <c r="P26" s="54">
        <v>18</v>
      </c>
      <c r="Q26" s="106">
        <v>22</v>
      </c>
      <c r="R26" s="106">
        <v>0</v>
      </c>
      <c r="S26" s="106">
        <v>0</v>
      </c>
      <c r="T26" s="54"/>
      <c r="U26" s="54">
        <v>42</v>
      </c>
      <c r="V26" s="54">
        <v>26</v>
      </c>
      <c r="W26" s="54">
        <v>27</v>
      </c>
      <c r="X26" s="54">
        <v>0</v>
      </c>
      <c r="Y26" s="54"/>
      <c r="Z26" s="54">
        <v>886</v>
      </c>
      <c r="AA26" s="54">
        <v>1053</v>
      </c>
      <c r="AB26" s="54">
        <v>13</v>
      </c>
      <c r="AC26" s="54"/>
      <c r="AD26" s="54">
        <v>124</v>
      </c>
      <c r="AE26" s="54">
        <v>142</v>
      </c>
      <c r="AF26" s="54">
        <v>0</v>
      </c>
      <c r="AG26" s="54"/>
      <c r="AH26" s="54">
        <v>192</v>
      </c>
      <c r="AI26" s="106">
        <v>121</v>
      </c>
    </row>
    <row r="27" spans="1:35" s="39" customFormat="1" ht="24.95" customHeight="1">
      <c r="A27" s="52">
        <v>18</v>
      </c>
      <c r="B27" s="53" t="s">
        <v>13</v>
      </c>
      <c r="C27" s="54">
        <v>1039</v>
      </c>
      <c r="D27" s="106">
        <v>1246</v>
      </c>
      <c r="E27" s="106">
        <v>6</v>
      </c>
      <c r="F27" s="54"/>
      <c r="G27" s="54">
        <v>78</v>
      </c>
      <c r="H27" s="106">
        <v>120</v>
      </c>
      <c r="I27" s="54">
        <v>0</v>
      </c>
      <c r="J27" s="54"/>
      <c r="K27" s="54">
        <v>114</v>
      </c>
      <c r="L27" s="106">
        <v>123</v>
      </c>
      <c r="M27" s="106">
        <v>59</v>
      </c>
      <c r="N27" s="106">
        <v>0</v>
      </c>
      <c r="O27" s="54"/>
      <c r="P27" s="54">
        <v>15</v>
      </c>
      <c r="Q27" s="106">
        <v>12</v>
      </c>
      <c r="R27" s="106">
        <v>0</v>
      </c>
      <c r="S27" s="106">
        <v>0</v>
      </c>
      <c r="T27" s="54"/>
      <c r="U27" s="54">
        <v>12</v>
      </c>
      <c r="V27" s="54">
        <v>9</v>
      </c>
      <c r="W27" s="54">
        <v>6</v>
      </c>
      <c r="X27" s="54">
        <v>1</v>
      </c>
      <c r="Y27" s="54"/>
      <c r="Z27" s="54">
        <v>697</v>
      </c>
      <c r="AA27" s="54">
        <v>857</v>
      </c>
      <c r="AB27" s="54">
        <v>5</v>
      </c>
      <c r="AC27" s="54"/>
      <c r="AD27" s="54">
        <v>55</v>
      </c>
      <c r="AE27" s="54">
        <v>62</v>
      </c>
      <c r="AF27" s="54">
        <v>1</v>
      </c>
      <c r="AG27" s="54"/>
      <c r="AH27" s="54">
        <v>80</v>
      </c>
      <c r="AI27" s="106">
        <v>72</v>
      </c>
    </row>
    <row r="28" spans="1:35" s="39" customFormat="1" ht="24.95" customHeight="1">
      <c r="A28" s="52">
        <v>19</v>
      </c>
      <c r="B28" s="53" t="s">
        <v>14</v>
      </c>
      <c r="C28" s="54">
        <v>4300</v>
      </c>
      <c r="D28" s="106">
        <v>4855</v>
      </c>
      <c r="E28" s="106">
        <v>18</v>
      </c>
      <c r="F28" s="54"/>
      <c r="G28" s="54">
        <v>170</v>
      </c>
      <c r="H28" s="106">
        <v>311</v>
      </c>
      <c r="I28" s="54">
        <v>0</v>
      </c>
      <c r="J28" s="54"/>
      <c r="K28" s="54">
        <v>313</v>
      </c>
      <c r="L28" s="106">
        <v>382</v>
      </c>
      <c r="M28" s="106">
        <v>84</v>
      </c>
      <c r="N28" s="106">
        <v>0</v>
      </c>
      <c r="O28" s="54"/>
      <c r="P28" s="54">
        <v>16</v>
      </c>
      <c r="Q28" s="106">
        <v>14</v>
      </c>
      <c r="R28" s="106">
        <v>0</v>
      </c>
      <c r="S28" s="106">
        <v>0</v>
      </c>
      <c r="T28" s="54"/>
      <c r="U28" s="54">
        <v>60</v>
      </c>
      <c r="V28" s="54">
        <v>36</v>
      </c>
      <c r="W28" s="54">
        <v>28</v>
      </c>
      <c r="X28" s="54">
        <v>13</v>
      </c>
      <c r="Y28" s="54"/>
      <c r="Z28" s="54">
        <v>3370</v>
      </c>
      <c r="AA28" s="54">
        <v>3748</v>
      </c>
      <c r="AB28" s="54">
        <v>18</v>
      </c>
      <c r="AC28" s="54"/>
      <c r="AD28" s="54">
        <v>319</v>
      </c>
      <c r="AE28" s="54">
        <v>327</v>
      </c>
      <c r="AF28" s="54">
        <v>0</v>
      </c>
      <c r="AG28" s="54"/>
      <c r="AH28" s="54">
        <v>112</v>
      </c>
      <c r="AI28" s="106">
        <v>73</v>
      </c>
    </row>
    <row r="29" spans="1:35" s="39" customFormat="1" ht="24.95" customHeight="1">
      <c r="A29" s="52">
        <v>20</v>
      </c>
      <c r="B29" s="53" t="s">
        <v>15</v>
      </c>
      <c r="C29" s="54">
        <v>1469</v>
      </c>
      <c r="D29" s="106">
        <v>1037</v>
      </c>
      <c r="E29" s="106">
        <v>2</v>
      </c>
      <c r="F29" s="54"/>
      <c r="G29" s="54">
        <v>43</v>
      </c>
      <c r="H29" s="106">
        <v>29</v>
      </c>
      <c r="I29" s="54">
        <v>0</v>
      </c>
      <c r="J29" s="54"/>
      <c r="K29" s="54">
        <v>171</v>
      </c>
      <c r="L29" s="106">
        <v>159</v>
      </c>
      <c r="M29" s="106">
        <v>18</v>
      </c>
      <c r="N29" s="106">
        <v>0</v>
      </c>
      <c r="O29" s="54"/>
      <c r="P29" s="54">
        <v>3</v>
      </c>
      <c r="Q29" s="106">
        <v>1</v>
      </c>
      <c r="R29" s="106">
        <v>0</v>
      </c>
      <c r="S29" s="106">
        <v>0</v>
      </c>
      <c r="T29" s="54"/>
      <c r="U29" s="54">
        <v>1</v>
      </c>
      <c r="V29" s="54">
        <v>2</v>
      </c>
      <c r="W29" s="54">
        <v>2</v>
      </c>
      <c r="X29" s="54">
        <v>4</v>
      </c>
      <c r="Y29" s="54"/>
      <c r="Z29" s="54">
        <v>1054</v>
      </c>
      <c r="AA29" s="54">
        <v>629</v>
      </c>
      <c r="AB29" s="54">
        <v>2</v>
      </c>
      <c r="AC29" s="54"/>
      <c r="AD29" s="54">
        <v>80</v>
      </c>
      <c r="AE29" s="54">
        <v>106</v>
      </c>
      <c r="AF29" s="54">
        <v>0</v>
      </c>
      <c r="AG29" s="54"/>
      <c r="AH29" s="54">
        <v>118</v>
      </c>
      <c r="AI29" s="106">
        <v>113</v>
      </c>
    </row>
    <row r="30" spans="1:35" s="39" customFormat="1" ht="24.95" customHeight="1">
      <c r="A30" s="52">
        <v>21</v>
      </c>
      <c r="B30" s="53" t="s">
        <v>16</v>
      </c>
      <c r="C30" s="54">
        <v>1833</v>
      </c>
      <c r="D30" s="106">
        <v>1983</v>
      </c>
      <c r="E30" s="106">
        <v>12</v>
      </c>
      <c r="F30" s="54"/>
      <c r="G30" s="54">
        <v>131</v>
      </c>
      <c r="H30" s="106">
        <v>180</v>
      </c>
      <c r="I30" s="54">
        <v>0</v>
      </c>
      <c r="J30" s="54"/>
      <c r="K30" s="54">
        <v>191</v>
      </c>
      <c r="L30" s="106">
        <v>203</v>
      </c>
      <c r="M30" s="106">
        <v>89</v>
      </c>
      <c r="N30" s="106">
        <v>0</v>
      </c>
      <c r="O30" s="54"/>
      <c r="P30" s="54">
        <v>30</v>
      </c>
      <c r="Q30" s="106">
        <v>46</v>
      </c>
      <c r="R30" s="106">
        <v>0</v>
      </c>
      <c r="S30" s="106">
        <v>0</v>
      </c>
      <c r="T30" s="54"/>
      <c r="U30" s="54">
        <v>18</v>
      </c>
      <c r="V30" s="54">
        <v>10</v>
      </c>
      <c r="W30" s="54">
        <v>8</v>
      </c>
      <c r="X30" s="54">
        <v>0</v>
      </c>
      <c r="Y30" s="54"/>
      <c r="Z30" s="54">
        <v>1266</v>
      </c>
      <c r="AA30" s="54">
        <v>1322</v>
      </c>
      <c r="AB30" s="54">
        <v>12</v>
      </c>
      <c r="AC30" s="54"/>
      <c r="AD30" s="54">
        <v>87</v>
      </c>
      <c r="AE30" s="54">
        <v>105</v>
      </c>
      <c r="AF30" s="54">
        <v>0</v>
      </c>
      <c r="AG30" s="54"/>
      <c r="AH30" s="54">
        <v>128</v>
      </c>
      <c r="AI30" s="106">
        <v>127</v>
      </c>
    </row>
    <row r="31" spans="1:35" s="39" customFormat="1" ht="24.95" customHeight="1">
      <c r="A31" s="52">
        <v>22</v>
      </c>
      <c r="B31" s="53" t="s">
        <v>17</v>
      </c>
      <c r="C31" s="54">
        <v>1973</v>
      </c>
      <c r="D31" s="106">
        <v>2361</v>
      </c>
      <c r="E31" s="106">
        <v>14</v>
      </c>
      <c r="F31" s="54"/>
      <c r="G31" s="54">
        <v>93</v>
      </c>
      <c r="H31" s="106">
        <v>114</v>
      </c>
      <c r="I31" s="54">
        <v>0</v>
      </c>
      <c r="J31" s="54"/>
      <c r="K31" s="54">
        <v>105</v>
      </c>
      <c r="L31" s="106">
        <v>116</v>
      </c>
      <c r="M31" s="106">
        <v>34</v>
      </c>
      <c r="N31" s="106">
        <v>0</v>
      </c>
      <c r="O31" s="54"/>
      <c r="P31" s="54">
        <v>12</v>
      </c>
      <c r="Q31" s="106">
        <v>17</v>
      </c>
      <c r="R31" s="106">
        <v>1</v>
      </c>
      <c r="S31" s="106">
        <v>0</v>
      </c>
      <c r="T31" s="54"/>
      <c r="U31" s="54">
        <v>11</v>
      </c>
      <c r="V31" s="54">
        <v>7</v>
      </c>
      <c r="W31" s="54">
        <v>5</v>
      </c>
      <c r="X31" s="54">
        <v>1</v>
      </c>
      <c r="Y31" s="54"/>
      <c r="Z31" s="54">
        <v>1570</v>
      </c>
      <c r="AA31" s="54">
        <v>1913</v>
      </c>
      <c r="AB31" s="54">
        <v>13</v>
      </c>
      <c r="AC31" s="54"/>
      <c r="AD31" s="54">
        <v>131</v>
      </c>
      <c r="AE31" s="54">
        <v>151</v>
      </c>
      <c r="AF31" s="54">
        <v>1</v>
      </c>
      <c r="AG31" s="54"/>
      <c r="AH31" s="54">
        <v>62</v>
      </c>
      <c r="AI31" s="106">
        <v>50</v>
      </c>
    </row>
    <row r="32" spans="1:35" s="39" customFormat="1" ht="24.95" customHeight="1">
      <c r="A32" s="52">
        <v>23</v>
      </c>
      <c r="B32" s="34" t="s">
        <v>19</v>
      </c>
      <c r="C32" s="54">
        <v>1177</v>
      </c>
      <c r="D32" s="106">
        <v>1251</v>
      </c>
      <c r="E32" s="106">
        <v>10</v>
      </c>
      <c r="F32" s="54"/>
      <c r="G32" s="54">
        <v>135</v>
      </c>
      <c r="H32" s="106">
        <v>140</v>
      </c>
      <c r="I32" s="54">
        <v>0</v>
      </c>
      <c r="J32" s="54"/>
      <c r="K32" s="54">
        <v>130</v>
      </c>
      <c r="L32" s="106">
        <v>135</v>
      </c>
      <c r="M32" s="106">
        <v>50</v>
      </c>
      <c r="N32" s="106">
        <v>0</v>
      </c>
      <c r="O32" s="54"/>
      <c r="P32" s="54">
        <v>21</v>
      </c>
      <c r="Q32" s="106">
        <v>24</v>
      </c>
      <c r="R32" s="106">
        <v>0</v>
      </c>
      <c r="S32" s="106">
        <v>0</v>
      </c>
      <c r="T32" s="54"/>
      <c r="U32" s="54">
        <v>9</v>
      </c>
      <c r="V32" s="54">
        <v>9</v>
      </c>
      <c r="W32" s="54">
        <v>9</v>
      </c>
      <c r="X32" s="54">
        <v>0</v>
      </c>
      <c r="Y32" s="54"/>
      <c r="Z32" s="54">
        <v>705</v>
      </c>
      <c r="AA32" s="54">
        <v>762</v>
      </c>
      <c r="AB32" s="54">
        <v>10</v>
      </c>
      <c r="AC32" s="54"/>
      <c r="AD32" s="54">
        <v>139</v>
      </c>
      <c r="AE32" s="54">
        <v>139</v>
      </c>
      <c r="AF32" s="54">
        <v>0</v>
      </c>
      <c r="AG32" s="54"/>
      <c r="AH32" s="54">
        <v>47</v>
      </c>
      <c r="AI32" s="106">
        <v>51</v>
      </c>
    </row>
    <row r="33" spans="1:35" s="39" customFormat="1" ht="24.95" customHeight="1">
      <c r="A33" s="52">
        <v>24</v>
      </c>
      <c r="B33" s="34" t="s">
        <v>18</v>
      </c>
      <c r="C33" s="54">
        <v>1336</v>
      </c>
      <c r="D33" s="106">
        <v>1989</v>
      </c>
      <c r="E33" s="106">
        <v>7</v>
      </c>
      <c r="F33" s="54"/>
      <c r="G33" s="54">
        <v>98</v>
      </c>
      <c r="H33" s="106">
        <v>119</v>
      </c>
      <c r="I33" s="54">
        <v>0</v>
      </c>
      <c r="J33" s="54"/>
      <c r="K33" s="54">
        <v>111</v>
      </c>
      <c r="L33" s="106">
        <v>129</v>
      </c>
      <c r="M33" s="106">
        <v>43</v>
      </c>
      <c r="N33" s="106">
        <v>1</v>
      </c>
      <c r="O33" s="54"/>
      <c r="P33" s="54">
        <v>13</v>
      </c>
      <c r="Q33" s="106">
        <v>17</v>
      </c>
      <c r="R33" s="106">
        <v>1</v>
      </c>
      <c r="S33" s="106">
        <v>0</v>
      </c>
      <c r="T33" s="54"/>
      <c r="U33" s="54">
        <v>28</v>
      </c>
      <c r="V33" s="54">
        <v>18</v>
      </c>
      <c r="W33" s="54">
        <v>15</v>
      </c>
      <c r="X33" s="54">
        <v>1</v>
      </c>
      <c r="Y33" s="54"/>
      <c r="Z33" s="54">
        <v>959</v>
      </c>
      <c r="AA33" s="54">
        <v>1476</v>
      </c>
      <c r="AB33" s="54">
        <v>6</v>
      </c>
      <c r="AC33" s="54"/>
      <c r="AD33" s="54">
        <v>110</v>
      </c>
      <c r="AE33" s="54">
        <v>195</v>
      </c>
      <c r="AF33" s="54">
        <v>0</v>
      </c>
      <c r="AG33" s="54"/>
      <c r="AH33" s="54">
        <v>45</v>
      </c>
      <c r="AI33" s="106">
        <v>53</v>
      </c>
    </row>
    <row r="34" spans="1:35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</row>
    <row r="35" spans="1:35" s="39" customFormat="1" ht="34.5" customHeight="1">
      <c r="A35" s="172" t="s">
        <v>40</v>
      </c>
      <c r="B35" s="173"/>
      <c r="C35" s="58">
        <v>63858</v>
      </c>
      <c r="D35" s="58">
        <v>70363</v>
      </c>
      <c r="E35" s="58">
        <v>484</v>
      </c>
      <c r="F35" s="58">
        <v>0</v>
      </c>
      <c r="G35" s="58">
        <v>3113</v>
      </c>
      <c r="H35" s="58">
        <v>3701</v>
      </c>
      <c r="I35" s="58">
        <v>1</v>
      </c>
      <c r="J35" s="58">
        <v>0</v>
      </c>
      <c r="K35" s="58">
        <v>6146</v>
      </c>
      <c r="L35" s="58">
        <v>6032</v>
      </c>
      <c r="M35" s="58">
        <v>1566</v>
      </c>
      <c r="N35" s="58">
        <v>15</v>
      </c>
      <c r="O35" s="58">
        <v>0</v>
      </c>
      <c r="P35" s="58">
        <v>442</v>
      </c>
      <c r="Q35" s="58">
        <v>465</v>
      </c>
      <c r="R35" s="58">
        <v>11</v>
      </c>
      <c r="S35" s="58">
        <v>0</v>
      </c>
      <c r="T35" s="58">
        <v>0</v>
      </c>
      <c r="U35" s="58">
        <v>657</v>
      </c>
      <c r="V35" s="58">
        <v>399</v>
      </c>
      <c r="W35" s="58">
        <v>313</v>
      </c>
      <c r="X35" s="58">
        <v>54</v>
      </c>
      <c r="Y35" s="58">
        <v>0</v>
      </c>
      <c r="Z35" s="58">
        <v>46815</v>
      </c>
      <c r="AA35" s="58">
        <v>52124</v>
      </c>
      <c r="AB35" s="58">
        <v>462</v>
      </c>
      <c r="AC35" s="58">
        <v>0</v>
      </c>
      <c r="AD35" s="58">
        <v>4740</v>
      </c>
      <c r="AE35" s="58">
        <v>5781</v>
      </c>
      <c r="AF35" s="58">
        <v>6</v>
      </c>
      <c r="AG35" s="58">
        <v>0</v>
      </c>
      <c r="AH35" s="58">
        <v>2602</v>
      </c>
      <c r="AI35" s="58">
        <v>2260</v>
      </c>
    </row>
    <row r="36" spans="1:35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</row>
    <row r="37" spans="1:35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5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5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5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5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5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5">
      <c r="A43" s="71"/>
      <c r="B43" s="71"/>
    </row>
    <row r="44" spans="1:35">
      <c r="A44" s="71"/>
      <c r="B44" s="71"/>
    </row>
    <row r="45" spans="1:35">
      <c r="A45" s="71"/>
      <c r="B45" s="71"/>
    </row>
    <row r="46" spans="1:35">
      <c r="A46" s="71"/>
      <c r="B46" s="71"/>
    </row>
    <row r="47" spans="1:35">
      <c r="A47" s="71"/>
      <c r="B47" s="71"/>
    </row>
    <row r="48" spans="1:35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I3" name="Диапазон1_1"/>
  </protectedRanges>
  <mergeCells count="42"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  <mergeCell ref="Z5:AB5"/>
    <mergeCell ref="G5:I5"/>
    <mergeCell ref="K5:N5"/>
    <mergeCell ref="P5:S5"/>
    <mergeCell ref="AD5:AF5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A1:AI1"/>
    <mergeCell ref="A2:AI2"/>
    <mergeCell ref="A3:AI3"/>
    <mergeCell ref="AD4:AF4"/>
    <mergeCell ref="AH4:AI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26" activePane="bottomRight" state="frozen"/>
      <selection pane="topRight" activeCell="C1" sqref="C1"/>
      <selection pane="bottomLeft" activeCell="A7" sqref="A7"/>
      <selection pane="bottomRight" activeCell="M33" sqref="M33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5" t="s">
        <v>73</v>
      </c>
      <c r="B1" s="205"/>
      <c r="C1" s="205"/>
      <c r="D1" s="205"/>
      <c r="E1" s="205"/>
      <c r="F1" s="205"/>
      <c r="G1" s="205"/>
      <c r="H1" s="205"/>
      <c r="I1" s="205"/>
    </row>
    <row r="2" spans="1:15" ht="18.75" customHeight="1">
      <c r="A2" s="210" t="s">
        <v>25</v>
      </c>
      <c r="B2" s="207" t="s">
        <v>41</v>
      </c>
      <c r="C2" s="214" t="s">
        <v>32</v>
      </c>
      <c r="D2" s="214" t="s">
        <v>33</v>
      </c>
      <c r="E2" s="214" t="s">
        <v>34</v>
      </c>
      <c r="F2" s="214" t="s">
        <v>67</v>
      </c>
      <c r="G2" s="217" t="s">
        <v>53</v>
      </c>
      <c r="H2" s="218"/>
      <c r="I2" s="219"/>
    </row>
    <row r="3" spans="1:15" ht="54" customHeight="1">
      <c r="A3" s="211"/>
      <c r="B3" s="208"/>
      <c r="C3" s="215"/>
      <c r="D3" s="215"/>
      <c r="E3" s="215"/>
      <c r="F3" s="215"/>
      <c r="G3" s="220"/>
      <c r="H3" s="221"/>
      <c r="I3" s="222"/>
    </row>
    <row r="4" spans="1:15" ht="20.25" customHeight="1">
      <c r="A4" s="211"/>
      <c r="B4" s="208"/>
      <c r="C4" s="215"/>
      <c r="D4" s="215"/>
      <c r="E4" s="215"/>
      <c r="F4" s="215"/>
      <c r="G4" s="184">
        <v>2022</v>
      </c>
      <c r="H4" s="184">
        <v>2023</v>
      </c>
      <c r="I4" s="184" t="s">
        <v>28</v>
      </c>
    </row>
    <row r="5" spans="1:15" ht="42" customHeight="1">
      <c r="A5" s="211"/>
      <c r="B5" s="208"/>
      <c r="C5" s="216"/>
      <c r="D5" s="216"/>
      <c r="E5" s="216"/>
      <c r="F5" s="216"/>
      <c r="G5" s="185"/>
      <c r="H5" s="185"/>
      <c r="I5" s="185"/>
      <c r="K5" s="18"/>
    </row>
    <row r="6" spans="1:15" ht="19.5" customHeight="1">
      <c r="A6" s="212"/>
      <c r="B6" s="209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33</v>
      </c>
      <c r="D8" s="73">
        <v>26</v>
      </c>
      <c r="E8" s="73">
        <v>26</v>
      </c>
      <c r="F8" s="28">
        <f>E8/(D8+C8)</f>
        <v>0.44067796610169491</v>
      </c>
      <c r="G8" s="79">
        <v>32</v>
      </c>
      <c r="H8" s="79">
        <v>33</v>
      </c>
      <c r="I8" s="73">
        <v>0</v>
      </c>
    </row>
    <row r="9" spans="1:15" ht="23.1" customHeight="1">
      <c r="A9" s="2">
        <v>2</v>
      </c>
      <c r="B9" s="8" t="s">
        <v>2</v>
      </c>
      <c r="C9" s="74">
        <v>43</v>
      </c>
      <c r="D9" s="75">
        <v>34</v>
      </c>
      <c r="E9" s="75">
        <v>28</v>
      </c>
      <c r="F9" s="28">
        <f t="shared" ref="F9:F15" si="0">E9/(D9+C9)</f>
        <v>0.36363636363636365</v>
      </c>
      <c r="G9" s="80">
        <v>41</v>
      </c>
      <c r="H9" s="80">
        <v>49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254</v>
      </c>
      <c r="D10" s="75">
        <v>301</v>
      </c>
      <c r="E10" s="75">
        <v>248</v>
      </c>
      <c r="F10" s="28">
        <f t="shared" si="0"/>
        <v>0.44684684684684683</v>
      </c>
      <c r="G10" s="80">
        <v>278</v>
      </c>
      <c r="H10" s="80">
        <v>307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292</v>
      </c>
      <c r="D11" s="75">
        <v>373</v>
      </c>
      <c r="E11" s="75">
        <v>152</v>
      </c>
      <c r="F11" s="28">
        <f t="shared" si="0"/>
        <v>0.22857142857142856</v>
      </c>
      <c r="G11" s="80">
        <v>288</v>
      </c>
      <c r="H11" s="80">
        <v>513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52</v>
      </c>
      <c r="D12" s="75">
        <v>50</v>
      </c>
      <c r="E12" s="75">
        <v>47</v>
      </c>
      <c r="F12" s="28">
        <f t="shared" si="0"/>
        <v>0.46078431372549017</v>
      </c>
      <c r="G12" s="80">
        <v>55</v>
      </c>
      <c r="H12" s="80">
        <v>55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143</v>
      </c>
      <c r="D13" s="75">
        <v>78</v>
      </c>
      <c r="E13" s="75">
        <v>42</v>
      </c>
      <c r="F13" s="28">
        <f t="shared" si="0"/>
        <v>0.19004524886877827</v>
      </c>
      <c r="G13" s="80">
        <v>135</v>
      </c>
      <c r="H13" s="80">
        <v>179</v>
      </c>
      <c r="I13" s="75">
        <v>3</v>
      </c>
    </row>
    <row r="14" spans="1:15" ht="23.1" customHeight="1">
      <c r="A14" s="2">
        <v>7</v>
      </c>
      <c r="B14" s="8" t="s">
        <v>6</v>
      </c>
      <c r="C14" s="74">
        <v>107</v>
      </c>
      <c r="D14" s="75">
        <v>62</v>
      </c>
      <c r="E14" s="75">
        <v>73</v>
      </c>
      <c r="F14" s="28">
        <f t="shared" si="0"/>
        <v>0.43195266272189348</v>
      </c>
      <c r="G14" s="80">
        <v>115</v>
      </c>
      <c r="H14" s="80">
        <v>96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52</v>
      </c>
      <c r="D15" s="75">
        <v>39</v>
      </c>
      <c r="E15" s="75">
        <v>32</v>
      </c>
      <c r="F15" s="28">
        <f t="shared" si="0"/>
        <v>0.35164835164835168</v>
      </c>
      <c r="G15" s="80">
        <v>47</v>
      </c>
      <c r="H15" s="80">
        <v>59</v>
      </c>
      <c r="I15" s="75">
        <v>1</v>
      </c>
    </row>
    <row r="16" spans="1:15" ht="23.1" customHeight="1">
      <c r="A16" s="30">
        <v>9</v>
      </c>
      <c r="B16" s="8" t="s">
        <v>71</v>
      </c>
      <c r="C16" s="74">
        <v>419</v>
      </c>
      <c r="D16" s="75">
        <v>387</v>
      </c>
      <c r="E16" s="75">
        <v>384</v>
      </c>
      <c r="F16" s="28">
        <f t="shared" ref="F16" si="1">+E16/(D16+C16)</f>
        <v>0.47642679900744417</v>
      </c>
      <c r="G16" s="80">
        <v>429</v>
      </c>
      <c r="H16" s="80">
        <v>422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40</v>
      </c>
      <c r="D17" s="75">
        <v>36</v>
      </c>
      <c r="E17" s="75">
        <v>38</v>
      </c>
      <c r="F17" s="28">
        <f t="shared" ref="F17:F31" si="2">E17/(D17+C17)</f>
        <v>0.5</v>
      </c>
      <c r="G17" s="80">
        <v>44</v>
      </c>
      <c r="H17" s="80">
        <v>38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136</v>
      </c>
      <c r="D18" s="75">
        <v>290</v>
      </c>
      <c r="E18" s="75">
        <v>129</v>
      </c>
      <c r="F18" s="28">
        <f t="shared" si="2"/>
        <v>0.30281690140845069</v>
      </c>
      <c r="G18" s="80">
        <v>86</v>
      </c>
      <c r="H18" s="80">
        <v>297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65</v>
      </c>
      <c r="D19" s="75">
        <v>97</v>
      </c>
      <c r="E19" s="75">
        <v>65</v>
      </c>
      <c r="F19" s="28">
        <f t="shared" si="2"/>
        <v>0.40123456790123457</v>
      </c>
      <c r="G19" s="80">
        <v>66</v>
      </c>
      <c r="H19" s="80">
        <v>97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55</v>
      </c>
      <c r="D20" s="75">
        <v>47</v>
      </c>
      <c r="E20" s="75">
        <v>51</v>
      </c>
      <c r="F20" s="28">
        <f t="shared" si="2"/>
        <v>0.5</v>
      </c>
      <c r="G20" s="80">
        <v>59</v>
      </c>
      <c r="H20" s="80">
        <v>51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148</v>
      </c>
      <c r="D21" s="75">
        <v>186</v>
      </c>
      <c r="E21" s="75">
        <v>161</v>
      </c>
      <c r="F21" s="28">
        <f t="shared" si="2"/>
        <v>0.4820359281437126</v>
      </c>
      <c r="G21" s="80">
        <v>141</v>
      </c>
      <c r="H21" s="80">
        <v>173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88</v>
      </c>
      <c r="D22" s="75">
        <v>65</v>
      </c>
      <c r="E22" s="75">
        <v>65</v>
      </c>
      <c r="F22" s="28">
        <f t="shared" si="2"/>
        <v>0.42483660130718953</v>
      </c>
      <c r="G22" s="80">
        <v>90</v>
      </c>
      <c r="H22" s="80">
        <v>88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27</v>
      </c>
      <c r="D23" s="75">
        <v>35</v>
      </c>
      <c r="E23" s="75">
        <v>45</v>
      </c>
      <c r="F23" s="28">
        <f t="shared" si="2"/>
        <v>0.72580645161290325</v>
      </c>
      <c r="G23" s="80">
        <v>28</v>
      </c>
      <c r="H23" s="80">
        <v>17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31</v>
      </c>
      <c r="D24" s="75">
        <v>19</v>
      </c>
      <c r="E24" s="75">
        <v>27</v>
      </c>
      <c r="F24" s="28">
        <f t="shared" si="2"/>
        <v>0.54</v>
      </c>
      <c r="G24" s="80">
        <v>29</v>
      </c>
      <c r="H24" s="80">
        <v>23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47</v>
      </c>
      <c r="D25" s="75">
        <v>59</v>
      </c>
      <c r="E25" s="75">
        <v>51</v>
      </c>
      <c r="F25" s="28">
        <f t="shared" si="2"/>
        <v>0.48113207547169812</v>
      </c>
      <c r="G25" s="80">
        <v>44</v>
      </c>
      <c r="H25" s="80">
        <v>55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186</v>
      </c>
      <c r="D26" s="75">
        <v>267</v>
      </c>
      <c r="E26" s="75">
        <v>204</v>
      </c>
      <c r="F26" s="28">
        <f t="shared" si="2"/>
        <v>0.45033112582781459</v>
      </c>
      <c r="G26" s="80">
        <v>191</v>
      </c>
      <c r="H26" s="80">
        <v>249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90</v>
      </c>
      <c r="D27" s="75">
        <v>133</v>
      </c>
      <c r="E27" s="75">
        <v>47</v>
      </c>
      <c r="F27" s="28">
        <f t="shared" si="2"/>
        <v>0.21076233183856502</v>
      </c>
      <c r="G27" s="80">
        <v>92</v>
      </c>
      <c r="H27" s="80">
        <v>176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34</v>
      </c>
      <c r="D28" s="75">
        <v>21</v>
      </c>
      <c r="E28" s="75">
        <v>18</v>
      </c>
      <c r="F28" s="28">
        <f t="shared" si="2"/>
        <v>0.32727272727272727</v>
      </c>
      <c r="G28" s="80">
        <v>35</v>
      </c>
      <c r="H28" s="80">
        <v>37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53</v>
      </c>
      <c r="D29" s="75">
        <v>56</v>
      </c>
      <c r="E29" s="75">
        <v>45</v>
      </c>
      <c r="F29" s="28">
        <f t="shared" si="2"/>
        <v>0.41284403669724773</v>
      </c>
      <c r="G29" s="80">
        <v>55</v>
      </c>
      <c r="H29" s="80">
        <v>64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33</v>
      </c>
      <c r="D30" s="75">
        <v>24</v>
      </c>
      <c r="E30" s="75">
        <v>8</v>
      </c>
      <c r="F30" s="28">
        <f t="shared" si="2"/>
        <v>0.14035087719298245</v>
      </c>
      <c r="G30" s="80">
        <v>35</v>
      </c>
      <c r="H30" s="80">
        <v>49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38</v>
      </c>
      <c r="D31" s="75">
        <v>30</v>
      </c>
      <c r="E31" s="75">
        <v>33</v>
      </c>
      <c r="F31" s="28">
        <f t="shared" si="2"/>
        <v>0.48529411764705882</v>
      </c>
      <c r="G31" s="80">
        <v>36</v>
      </c>
      <c r="H31" s="80">
        <v>35</v>
      </c>
      <c r="I31" s="75">
        <v>0</v>
      </c>
    </row>
    <row r="32" spans="1:9" ht="28.5" customHeight="1">
      <c r="A32" s="206" t="s">
        <v>40</v>
      </c>
      <c r="B32" s="206"/>
      <c r="C32" s="77">
        <v>2466</v>
      </c>
      <c r="D32" s="78">
        <v>2715</v>
      </c>
      <c r="E32" s="78">
        <v>2019</v>
      </c>
      <c r="F32" s="35">
        <f>E32/(D32+C32)</f>
        <v>0.38969310943833235</v>
      </c>
      <c r="G32" s="81">
        <v>2451</v>
      </c>
      <c r="H32" s="78">
        <v>3162</v>
      </c>
      <c r="I32" s="78">
        <v>6</v>
      </c>
    </row>
    <row r="33" spans="3:11">
      <c r="C33" s="9"/>
      <c r="D33" s="9"/>
      <c r="E33" s="9"/>
      <c r="F33" s="9"/>
    </row>
    <row r="34" spans="3:11" ht="12.75" customHeight="1">
      <c r="C34" s="213"/>
      <c r="D34" s="213"/>
      <c r="E34" s="213"/>
      <c r="F34" s="213"/>
      <c r="G34" s="213"/>
      <c r="H34" s="213"/>
      <c r="I34" s="213"/>
      <c r="J34" s="19"/>
      <c r="K34" s="19"/>
    </row>
    <row r="35" spans="3:11">
      <c r="C35" s="213"/>
      <c r="D35" s="213"/>
      <c r="E35" s="213"/>
      <c r="F35" s="213"/>
      <c r="G35" s="213"/>
      <c r="H35" s="213"/>
      <c r="I35" s="213"/>
      <c r="J35" s="19"/>
      <c r="K35" s="19"/>
    </row>
    <row r="36" spans="3:11">
      <c r="C36" s="213"/>
      <c r="D36" s="213"/>
      <c r="E36" s="213"/>
      <c r="F36" s="213"/>
      <c r="G36" s="213"/>
      <c r="H36" s="213"/>
      <c r="I36" s="213"/>
      <c r="J36" s="19"/>
      <c r="K36" s="19"/>
    </row>
    <row r="37" spans="3:11">
      <c r="C37" s="213"/>
      <c r="D37" s="213"/>
      <c r="E37" s="213"/>
      <c r="F37" s="213"/>
      <c r="G37" s="213"/>
      <c r="H37" s="213"/>
      <c r="I37" s="213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23"/>
      <c r="C1" s="223"/>
      <c r="D1" s="223"/>
      <c r="E1" s="223"/>
      <c r="F1" s="223"/>
      <c r="G1" s="223"/>
      <c r="H1" s="223"/>
      <c r="I1" s="223"/>
      <c r="R1" s="244"/>
      <c r="S1" s="244"/>
      <c r="T1" s="244"/>
      <c r="U1" s="244"/>
      <c r="V1" s="244"/>
    </row>
    <row r="2" spans="1:23" ht="25.5" customHeight="1">
      <c r="A2" s="258" t="s">
        <v>72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1:23" ht="15.75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1:23" ht="28.5" customHeight="1" thickBot="1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</row>
    <row r="5" spans="1:23" ht="20.25" customHeight="1">
      <c r="A5" s="274" t="s">
        <v>26</v>
      </c>
      <c r="B5" s="235" t="s">
        <v>41</v>
      </c>
      <c r="C5" s="238" t="s">
        <v>61</v>
      </c>
      <c r="D5" s="239"/>
      <c r="E5" s="239"/>
      <c r="F5" s="239"/>
      <c r="G5" s="240"/>
      <c r="H5" s="248" t="s">
        <v>0</v>
      </c>
      <c r="I5" s="249"/>
      <c r="J5" s="252" t="s">
        <v>57</v>
      </c>
      <c r="K5" s="253"/>
      <c r="L5" s="253"/>
      <c r="M5" s="253"/>
      <c r="N5" s="253"/>
      <c r="O5" s="253"/>
      <c r="P5" s="253"/>
      <c r="Q5" s="253"/>
      <c r="R5" s="253"/>
      <c r="S5" s="253"/>
      <c r="T5" s="254"/>
      <c r="U5" s="269" t="s">
        <v>55</v>
      </c>
      <c r="V5" s="270"/>
    </row>
    <row r="6" spans="1:23" ht="93.75" customHeight="1">
      <c r="A6" s="275"/>
      <c r="B6" s="236"/>
      <c r="C6" s="241"/>
      <c r="D6" s="242"/>
      <c r="E6" s="242"/>
      <c r="F6" s="242"/>
      <c r="G6" s="243"/>
      <c r="H6" s="250"/>
      <c r="I6" s="251"/>
      <c r="J6" s="278" t="s">
        <v>81</v>
      </c>
      <c r="K6" s="279"/>
      <c r="L6" s="279"/>
      <c r="M6" s="279"/>
      <c r="N6" s="279"/>
      <c r="O6" s="279"/>
      <c r="P6" s="277"/>
      <c r="Q6" s="224" t="s">
        <v>54</v>
      </c>
      <c r="R6" s="277"/>
      <c r="S6" s="224" t="s">
        <v>0</v>
      </c>
      <c r="T6" s="225"/>
      <c r="U6" s="271"/>
      <c r="V6" s="272"/>
      <c r="W6" t="s">
        <v>58</v>
      </c>
    </row>
    <row r="7" spans="1:23" ht="15.75" customHeight="1">
      <c r="A7" s="275"/>
      <c r="B7" s="236"/>
      <c r="C7" s="229">
        <v>2022</v>
      </c>
      <c r="D7" s="245" t="s">
        <v>1</v>
      </c>
      <c r="E7" s="245">
        <v>2023</v>
      </c>
      <c r="F7" s="226" t="s">
        <v>1</v>
      </c>
      <c r="G7" s="245" t="s">
        <v>38</v>
      </c>
      <c r="H7" s="226" t="s">
        <v>37</v>
      </c>
      <c r="I7" s="264" t="s">
        <v>1</v>
      </c>
      <c r="J7" s="229">
        <v>2022</v>
      </c>
      <c r="K7" s="245" t="s">
        <v>1</v>
      </c>
      <c r="L7" s="245">
        <v>2023</v>
      </c>
      <c r="M7" s="245" t="s">
        <v>1</v>
      </c>
      <c r="N7" s="260" t="s">
        <v>35</v>
      </c>
      <c r="O7" s="273"/>
      <c r="P7" s="261"/>
      <c r="Q7" s="245">
        <v>2022</v>
      </c>
      <c r="R7" s="245">
        <v>2023</v>
      </c>
      <c r="S7" s="226" t="s">
        <v>37</v>
      </c>
      <c r="T7" s="232" t="s">
        <v>1</v>
      </c>
      <c r="U7" s="255" t="s">
        <v>83</v>
      </c>
      <c r="V7" s="280" t="s">
        <v>28</v>
      </c>
    </row>
    <row r="8" spans="1:23" ht="18" customHeight="1">
      <c r="A8" s="275"/>
      <c r="B8" s="236"/>
      <c r="C8" s="230"/>
      <c r="D8" s="246"/>
      <c r="E8" s="246"/>
      <c r="F8" s="227"/>
      <c r="G8" s="246"/>
      <c r="H8" s="227"/>
      <c r="I8" s="265"/>
      <c r="J8" s="230"/>
      <c r="K8" s="246"/>
      <c r="L8" s="246"/>
      <c r="M8" s="246"/>
      <c r="N8" s="267" t="s">
        <v>29</v>
      </c>
      <c r="O8" s="260" t="s">
        <v>36</v>
      </c>
      <c r="P8" s="261"/>
      <c r="Q8" s="246"/>
      <c r="R8" s="246"/>
      <c r="S8" s="227"/>
      <c r="T8" s="233"/>
      <c r="U8" s="256"/>
      <c r="V8" s="281"/>
    </row>
    <row r="9" spans="1:23" ht="30.75" customHeight="1">
      <c r="A9" s="275"/>
      <c r="B9" s="236"/>
      <c r="C9" s="231"/>
      <c r="D9" s="247"/>
      <c r="E9" s="247"/>
      <c r="F9" s="228"/>
      <c r="G9" s="247"/>
      <c r="H9" s="228"/>
      <c r="I9" s="266"/>
      <c r="J9" s="231"/>
      <c r="K9" s="247"/>
      <c r="L9" s="247"/>
      <c r="M9" s="247"/>
      <c r="N9" s="268"/>
      <c r="O9" s="17" t="s">
        <v>30</v>
      </c>
      <c r="P9" s="17" t="s">
        <v>31</v>
      </c>
      <c r="Q9" s="247"/>
      <c r="R9" s="247"/>
      <c r="S9" s="228"/>
      <c r="T9" s="234"/>
      <c r="U9" s="257"/>
      <c r="V9" s="282"/>
    </row>
    <row r="10" spans="1:23" ht="15" customHeight="1" thickBot="1">
      <c r="A10" s="276"/>
      <c r="B10" s="237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12</v>
      </c>
      <c r="D11" s="15">
        <v>2.0338983050847456E-2</v>
      </c>
      <c r="E11" s="16">
        <v>14</v>
      </c>
      <c r="F11" s="15">
        <v>2.5089605734767026E-2</v>
      </c>
      <c r="G11" s="16">
        <v>0</v>
      </c>
      <c r="H11" s="16">
        <v>2</v>
      </c>
      <c r="I11" s="98">
        <v>0.16666666666666666</v>
      </c>
      <c r="J11" s="102">
        <v>22</v>
      </c>
      <c r="K11" s="13">
        <v>6.9138906348208675E-3</v>
      </c>
      <c r="L11" s="14">
        <v>22</v>
      </c>
      <c r="M11" s="13">
        <v>6.3437139561707033E-3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0</v>
      </c>
      <c r="T11" s="103">
        <v>0</v>
      </c>
      <c r="U11" s="83">
        <v>36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23</v>
      </c>
      <c r="D12" s="15">
        <v>4.5725646123260438E-2</v>
      </c>
      <c r="E12" s="16">
        <v>22</v>
      </c>
      <c r="F12" s="15">
        <v>4.2718446601941747E-2</v>
      </c>
      <c r="G12" s="16">
        <v>0</v>
      </c>
      <c r="H12" s="16">
        <v>-1</v>
      </c>
      <c r="I12" s="98">
        <v>-4.3478260869565216E-2</v>
      </c>
      <c r="J12" s="102">
        <v>13</v>
      </c>
      <c r="K12" s="13">
        <v>6.8892421833598302E-3</v>
      </c>
      <c r="L12" s="14">
        <v>12</v>
      </c>
      <c r="M12" s="13">
        <v>5.3956834532374104E-3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-1</v>
      </c>
      <c r="T12" s="103">
        <v>-7.6923076923076927E-2</v>
      </c>
      <c r="U12" s="83">
        <v>34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46</v>
      </c>
      <c r="D13" s="15">
        <v>3.1081081081081083E-2</v>
      </c>
      <c r="E13" s="16">
        <v>41</v>
      </c>
      <c r="F13" s="15">
        <v>3.0280649926144758E-2</v>
      </c>
      <c r="G13" s="16">
        <v>0</v>
      </c>
      <c r="H13" s="16">
        <v>-5</v>
      </c>
      <c r="I13" s="98">
        <v>-0.10869565217391304</v>
      </c>
      <c r="J13" s="102">
        <v>65</v>
      </c>
      <c r="K13" s="13">
        <v>6.8536482496836778E-3</v>
      </c>
      <c r="L13" s="14">
        <v>53</v>
      </c>
      <c r="M13" s="13">
        <v>5.3015904771431428E-3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-12</v>
      </c>
      <c r="T13" s="103">
        <v>-0.18461538461538463</v>
      </c>
      <c r="U13" s="83">
        <v>94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34</v>
      </c>
      <c r="D14" s="15">
        <v>3.7037037037037035E-2</v>
      </c>
      <c r="E14" s="16">
        <v>12</v>
      </c>
      <c r="F14" s="15">
        <v>2.0512820512820513E-2</v>
      </c>
      <c r="G14" s="16">
        <v>0</v>
      </c>
      <c r="H14" s="16">
        <v>-22</v>
      </c>
      <c r="I14" s="98">
        <v>-0.6470588235294118</v>
      </c>
      <c r="J14" s="102">
        <v>9</v>
      </c>
      <c r="K14" s="13">
        <v>2.5034770514603616E-3</v>
      </c>
      <c r="L14" s="14">
        <v>3</v>
      </c>
      <c r="M14" s="13">
        <v>9.2222563787273287E-4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-6</v>
      </c>
      <c r="T14" s="103">
        <v>-0.66666666666666663</v>
      </c>
      <c r="U14" s="83">
        <v>15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18</v>
      </c>
      <c r="D15" s="15">
        <v>3.4155597722960153E-2</v>
      </c>
      <c r="E15" s="16">
        <v>23</v>
      </c>
      <c r="F15" s="15">
        <v>3.9115646258503403E-2</v>
      </c>
      <c r="G15" s="16">
        <v>0</v>
      </c>
      <c r="H15" s="16">
        <v>5</v>
      </c>
      <c r="I15" s="98">
        <v>0.27777777777777779</v>
      </c>
      <c r="J15" s="102">
        <v>24</v>
      </c>
      <c r="K15" s="13">
        <v>8.7368037859483078E-3</v>
      </c>
      <c r="L15" s="14">
        <v>29</v>
      </c>
      <c r="M15" s="13">
        <v>8.7323095453176753E-3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5</v>
      </c>
      <c r="T15" s="103">
        <v>0.20833333333333334</v>
      </c>
      <c r="U15" s="83">
        <v>52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19</v>
      </c>
      <c r="D16" s="15">
        <v>2.8787878787878789E-2</v>
      </c>
      <c r="E16" s="16">
        <v>11</v>
      </c>
      <c r="F16" s="15">
        <v>1.9748653500897665E-2</v>
      </c>
      <c r="G16" s="16">
        <v>0</v>
      </c>
      <c r="H16" s="16">
        <v>-8</v>
      </c>
      <c r="I16" s="98">
        <v>-0.42105263157894735</v>
      </c>
      <c r="J16" s="102">
        <v>19</v>
      </c>
      <c r="K16" s="13">
        <v>6.8320747932398415E-3</v>
      </c>
      <c r="L16" s="14">
        <v>18</v>
      </c>
      <c r="M16" s="13">
        <v>6.0020006668889628E-3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2">
        <v>-1</v>
      </c>
      <c r="T16" s="103">
        <v>-5.2631578947368418E-2</v>
      </c>
      <c r="U16" s="83">
        <v>29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11</v>
      </c>
      <c r="D17" s="15">
        <v>1.8211920529801324E-2</v>
      </c>
      <c r="E17" s="16">
        <v>15</v>
      </c>
      <c r="F17" s="15">
        <v>2.982107355864811E-2</v>
      </c>
      <c r="G17" s="16">
        <v>0</v>
      </c>
      <c r="H17" s="16">
        <v>4</v>
      </c>
      <c r="I17" s="98">
        <v>0.36363636363636365</v>
      </c>
      <c r="J17" s="102">
        <v>30</v>
      </c>
      <c r="K17" s="13">
        <v>7.6511094108645756E-3</v>
      </c>
      <c r="L17" s="14">
        <v>22</v>
      </c>
      <c r="M17" s="13">
        <v>5.9978189749182115E-3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-8</v>
      </c>
      <c r="T17" s="103">
        <v>-0.26666666666666666</v>
      </c>
      <c r="U17" s="83">
        <v>37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29</v>
      </c>
      <c r="D18" s="15">
        <v>4.5741324921135647E-2</v>
      </c>
      <c r="E18" s="16">
        <v>16</v>
      </c>
      <c r="F18" s="15">
        <v>2.9250457038391225E-2</v>
      </c>
      <c r="G18" s="16">
        <v>1</v>
      </c>
      <c r="H18" s="16">
        <v>-13</v>
      </c>
      <c r="I18" s="98">
        <v>-0.44827586206896552</v>
      </c>
      <c r="J18" s="102">
        <v>6</v>
      </c>
      <c r="K18" s="13">
        <v>5.5045871559633031E-3</v>
      </c>
      <c r="L18" s="14">
        <v>10</v>
      </c>
      <c r="M18" s="13">
        <v>7.3909830007390983E-3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4</v>
      </c>
      <c r="T18" s="103">
        <v>0.66666666666666663</v>
      </c>
      <c r="U18" s="83">
        <v>26</v>
      </c>
      <c r="V18" s="10">
        <v>1</v>
      </c>
    </row>
    <row r="19" spans="1:23" ht="21" customHeight="1">
      <c r="A19" s="27">
        <v>9</v>
      </c>
      <c r="B19" s="26" t="s">
        <v>66</v>
      </c>
      <c r="C19" s="97">
        <v>16</v>
      </c>
      <c r="D19" s="15">
        <v>6.7596113223489648E-3</v>
      </c>
      <c r="E19" s="16">
        <v>24</v>
      </c>
      <c r="F19" s="15">
        <v>1.0088272383354351E-2</v>
      </c>
      <c r="G19" s="16">
        <v>0</v>
      </c>
      <c r="H19" s="16">
        <v>8</v>
      </c>
      <c r="I19" s="98">
        <v>0.5</v>
      </c>
      <c r="J19" s="102">
        <v>35</v>
      </c>
      <c r="K19" s="13">
        <v>3.6231884057971015E-3</v>
      </c>
      <c r="L19" s="14">
        <v>38</v>
      </c>
      <c r="M19" s="13">
        <v>3.1632398235245151E-3</v>
      </c>
      <c r="N19" s="14">
        <v>0</v>
      </c>
      <c r="O19" s="14">
        <v>1</v>
      </c>
      <c r="P19" s="14">
        <v>0</v>
      </c>
      <c r="Q19" s="14">
        <v>0</v>
      </c>
      <c r="R19" s="14">
        <v>1</v>
      </c>
      <c r="S19" s="12">
        <v>3</v>
      </c>
      <c r="T19" s="103">
        <v>8.5714285714285715E-2</v>
      </c>
      <c r="U19" s="83">
        <v>62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8</v>
      </c>
      <c r="D20" s="15">
        <v>2.4024024024024024E-2</v>
      </c>
      <c r="E20" s="16">
        <v>17</v>
      </c>
      <c r="F20" s="15">
        <v>6.0070671378091869E-2</v>
      </c>
      <c r="G20" s="16">
        <v>0</v>
      </c>
      <c r="H20" s="16">
        <v>9</v>
      </c>
      <c r="I20" s="98">
        <v>1.125</v>
      </c>
      <c r="J20" s="102">
        <v>11</v>
      </c>
      <c r="K20" s="13">
        <v>4.4000000000000003E-3</v>
      </c>
      <c r="L20" s="14">
        <v>14</v>
      </c>
      <c r="M20" s="13">
        <v>5.1244509516837483E-3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3</v>
      </c>
      <c r="T20" s="103">
        <v>0.27272727272727271</v>
      </c>
      <c r="U20" s="83">
        <v>31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1</v>
      </c>
      <c r="D21" s="15">
        <v>6.993006993006993E-3</v>
      </c>
      <c r="E21" s="16">
        <v>1</v>
      </c>
      <c r="F21" s="15">
        <v>1.1363636363636364E-2</v>
      </c>
      <c r="G21" s="16">
        <v>0</v>
      </c>
      <c r="H21" s="16">
        <v>0</v>
      </c>
      <c r="I21" s="98">
        <v>0</v>
      </c>
      <c r="J21" s="102">
        <v>2</v>
      </c>
      <c r="K21" s="13">
        <v>9.9750623441396502E-4</v>
      </c>
      <c r="L21" s="14">
        <v>3</v>
      </c>
      <c r="M21" s="13">
        <v>2.5795356835769563E-3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1</v>
      </c>
      <c r="T21" s="103">
        <v>0.5</v>
      </c>
      <c r="U21" s="83">
        <v>4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30</v>
      </c>
      <c r="D22" s="15">
        <v>2.8517110266159697E-2</v>
      </c>
      <c r="E22" s="16">
        <v>45</v>
      </c>
      <c r="F22" s="15">
        <v>4.7318611987381701E-2</v>
      </c>
      <c r="G22" s="16">
        <v>0</v>
      </c>
      <c r="H22" s="16">
        <v>15</v>
      </c>
      <c r="I22" s="98">
        <v>0.5</v>
      </c>
      <c r="J22" s="102">
        <v>25</v>
      </c>
      <c r="K22" s="13">
        <v>7.246376811594203E-3</v>
      </c>
      <c r="L22" s="14">
        <v>19</v>
      </c>
      <c r="M22" s="13">
        <v>5.1898388418464897E-3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-6</v>
      </c>
      <c r="T22" s="103">
        <v>-0.24</v>
      </c>
      <c r="U22" s="83">
        <v>64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5</v>
      </c>
      <c r="D23" s="15">
        <v>1.0526315789473684E-2</v>
      </c>
      <c r="E23" s="16">
        <v>8</v>
      </c>
      <c r="F23" s="15">
        <v>1.7699115044247787E-2</v>
      </c>
      <c r="G23" s="16">
        <v>0</v>
      </c>
      <c r="H23" s="16">
        <v>3</v>
      </c>
      <c r="I23" s="98">
        <v>0.6</v>
      </c>
      <c r="J23" s="102">
        <v>11</v>
      </c>
      <c r="K23" s="13">
        <v>4.415897230028101E-3</v>
      </c>
      <c r="L23" s="14">
        <v>7</v>
      </c>
      <c r="M23" s="13">
        <v>2.5125628140703518E-3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-4</v>
      </c>
      <c r="T23" s="103">
        <v>-0.36363636363636365</v>
      </c>
      <c r="U23" s="83">
        <v>15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19</v>
      </c>
      <c r="D24" s="15">
        <v>1.9812304483837331E-2</v>
      </c>
      <c r="E24" s="16">
        <v>23</v>
      </c>
      <c r="F24" s="15">
        <v>2.2727272727272728E-2</v>
      </c>
      <c r="G24" s="16">
        <v>0</v>
      </c>
      <c r="H24" s="16">
        <v>4</v>
      </c>
      <c r="I24" s="98">
        <v>0.21052631578947367</v>
      </c>
      <c r="J24" s="102">
        <v>25</v>
      </c>
      <c r="K24" s="13">
        <v>4.5355587808417995E-3</v>
      </c>
      <c r="L24" s="14">
        <v>32</v>
      </c>
      <c r="M24" s="13">
        <v>5.0697084917617234E-3</v>
      </c>
      <c r="N24" s="14">
        <v>1</v>
      </c>
      <c r="O24" s="14">
        <v>0</v>
      </c>
      <c r="P24" s="14">
        <v>0</v>
      </c>
      <c r="Q24" s="14">
        <v>0</v>
      </c>
      <c r="R24" s="14">
        <v>0</v>
      </c>
      <c r="S24" s="12">
        <v>7</v>
      </c>
      <c r="T24" s="103">
        <v>0.28000000000000003</v>
      </c>
      <c r="U24" s="83">
        <v>55</v>
      </c>
      <c r="V24" s="10">
        <v>1</v>
      </c>
    </row>
    <row r="25" spans="1:23" ht="21" customHeight="1">
      <c r="A25" s="25">
        <v>15</v>
      </c>
      <c r="B25" s="26" t="s">
        <v>10</v>
      </c>
      <c r="C25" s="97">
        <v>20</v>
      </c>
      <c r="D25" s="15">
        <v>2.9717682020802376E-2</v>
      </c>
      <c r="E25" s="16">
        <v>13</v>
      </c>
      <c r="F25" s="15">
        <v>2.2887323943661973E-2</v>
      </c>
      <c r="G25" s="16">
        <v>0</v>
      </c>
      <c r="H25" s="16">
        <v>-7</v>
      </c>
      <c r="I25" s="98">
        <v>-0.35</v>
      </c>
      <c r="J25" s="102">
        <v>23</v>
      </c>
      <c r="K25" s="13">
        <v>6.4990110200621645E-3</v>
      </c>
      <c r="L25" s="14">
        <v>24</v>
      </c>
      <c r="M25" s="13">
        <v>5.6523787093735282E-3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1</v>
      </c>
      <c r="T25" s="103">
        <v>4.3478260869565216E-2</v>
      </c>
      <c r="U25" s="83">
        <v>37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10</v>
      </c>
      <c r="D26" s="15">
        <v>1.937984496124031E-2</v>
      </c>
      <c r="E26" s="16">
        <v>2</v>
      </c>
      <c r="F26" s="15">
        <v>4.2016806722689074E-3</v>
      </c>
      <c r="G26" s="16">
        <v>0</v>
      </c>
      <c r="H26" s="16">
        <v>-8</v>
      </c>
      <c r="I26" s="98">
        <v>-0.8</v>
      </c>
      <c r="J26" s="102">
        <v>14</v>
      </c>
      <c r="K26" s="13">
        <v>6.1701189951520498E-3</v>
      </c>
      <c r="L26" s="14">
        <v>20</v>
      </c>
      <c r="M26" s="13">
        <v>8.0128205128205121E-3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6</v>
      </c>
      <c r="T26" s="103">
        <v>0.42857142857142855</v>
      </c>
      <c r="U26" s="83">
        <v>22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24</v>
      </c>
      <c r="D27" s="15">
        <v>4.2933810375670838E-2</v>
      </c>
      <c r="E27" s="16">
        <v>23</v>
      </c>
      <c r="F27" s="15">
        <v>3.8016528925619832E-2</v>
      </c>
      <c r="G27" s="16">
        <v>0</v>
      </c>
      <c r="H27" s="16">
        <v>-1</v>
      </c>
      <c r="I27" s="98">
        <v>-4.1666666666666664E-2</v>
      </c>
      <c r="J27" s="102">
        <v>13</v>
      </c>
      <c r="K27" s="13">
        <v>8.5922009253139465E-3</v>
      </c>
      <c r="L27" s="14">
        <v>13</v>
      </c>
      <c r="M27" s="13">
        <v>7.7334919690660317E-3</v>
      </c>
      <c r="N27" s="14">
        <v>0</v>
      </c>
      <c r="O27" s="14">
        <v>1</v>
      </c>
      <c r="P27" s="14">
        <v>0</v>
      </c>
      <c r="Q27" s="14">
        <v>0</v>
      </c>
      <c r="R27" s="14">
        <v>1</v>
      </c>
      <c r="S27" s="12">
        <v>0</v>
      </c>
      <c r="T27" s="103">
        <v>0</v>
      </c>
      <c r="U27" s="83">
        <v>36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1</v>
      </c>
      <c r="D28" s="15">
        <v>3.1250000000000002E-3</v>
      </c>
      <c r="E28" s="16">
        <v>7</v>
      </c>
      <c r="F28" s="15">
        <v>2.0527859237536656E-2</v>
      </c>
      <c r="G28" s="16">
        <v>0</v>
      </c>
      <c r="H28" s="16">
        <v>6</v>
      </c>
      <c r="I28" s="98">
        <v>6</v>
      </c>
      <c r="J28" s="102">
        <v>4</v>
      </c>
      <c r="K28" s="13">
        <v>3.189792663476874E-3</v>
      </c>
      <c r="L28" s="14">
        <v>10</v>
      </c>
      <c r="M28" s="13">
        <v>6.9348127600554789E-3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6</v>
      </c>
      <c r="T28" s="103">
        <v>1.5</v>
      </c>
      <c r="U28" s="83">
        <v>17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24</v>
      </c>
      <c r="D29" s="15">
        <v>2.7809965237543453E-2</v>
      </c>
      <c r="E29" s="16">
        <v>21</v>
      </c>
      <c r="F29" s="15">
        <v>1.942645698427382E-2</v>
      </c>
      <c r="G29" s="16">
        <v>0</v>
      </c>
      <c r="H29" s="16">
        <v>-3</v>
      </c>
      <c r="I29" s="98">
        <v>-0.125</v>
      </c>
      <c r="J29" s="102">
        <v>8</v>
      </c>
      <c r="K29" s="13">
        <v>1.3160059220266491E-3</v>
      </c>
      <c r="L29" s="14">
        <v>21</v>
      </c>
      <c r="M29" s="13">
        <v>2.944062806673209E-3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13</v>
      </c>
      <c r="T29" s="103">
        <v>1.625</v>
      </c>
      <c r="U29" s="83">
        <v>42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5</v>
      </c>
      <c r="D30" s="15">
        <v>1.5432098765432098E-2</v>
      </c>
      <c r="E30" s="16">
        <v>1</v>
      </c>
      <c r="F30" s="15">
        <v>4.464285714285714E-3</v>
      </c>
      <c r="G30" s="16">
        <v>0</v>
      </c>
      <c r="H30" s="16">
        <v>-4</v>
      </c>
      <c r="I30" s="98">
        <v>-0.8</v>
      </c>
      <c r="J30" s="102">
        <v>5</v>
      </c>
      <c r="K30" s="13">
        <v>3.0618493570116348E-3</v>
      </c>
      <c r="L30" s="14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-5</v>
      </c>
      <c r="T30" s="103">
        <v>-1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16</v>
      </c>
      <c r="D31" s="15">
        <v>2.7164685908319185E-2</v>
      </c>
      <c r="E31" s="16">
        <v>21</v>
      </c>
      <c r="F31" s="15">
        <v>3.5714285714285712E-2</v>
      </c>
      <c r="G31" s="16">
        <v>0</v>
      </c>
      <c r="H31" s="16">
        <v>5</v>
      </c>
      <c r="I31" s="98">
        <v>0.3125</v>
      </c>
      <c r="J31" s="102">
        <v>18</v>
      </c>
      <c r="K31" s="13">
        <v>8.7124878993223628E-3</v>
      </c>
      <c r="L31" s="14">
        <v>13</v>
      </c>
      <c r="M31" s="13">
        <v>5.7445868316394165E-3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-5</v>
      </c>
      <c r="T31" s="103">
        <v>-0.27777777777777779</v>
      </c>
      <c r="U31" s="83">
        <v>34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9</v>
      </c>
      <c r="D32" s="15">
        <v>2.0044543429844099E-2</v>
      </c>
      <c r="E32" s="16">
        <v>15</v>
      </c>
      <c r="F32" s="15">
        <v>3.2119914346895075E-2</v>
      </c>
      <c r="G32" s="16">
        <v>0</v>
      </c>
      <c r="H32" s="16">
        <v>6</v>
      </c>
      <c r="I32" s="98">
        <v>0.66666666666666663</v>
      </c>
      <c r="J32" s="102">
        <v>44</v>
      </c>
      <c r="K32" s="13">
        <v>1.6399552739470743E-2</v>
      </c>
      <c r="L32" s="14">
        <v>41</v>
      </c>
      <c r="M32" s="13">
        <v>1.2901195720578981E-2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-3</v>
      </c>
      <c r="T32" s="103">
        <v>-6.8181818181818177E-2</v>
      </c>
      <c r="U32" s="83">
        <v>56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12</v>
      </c>
      <c r="D33" s="15">
        <v>2.7027027027027029E-2</v>
      </c>
      <c r="E33" s="16">
        <v>11</v>
      </c>
      <c r="F33" s="15">
        <v>2.6506024096385541E-2</v>
      </c>
      <c r="G33" s="16">
        <v>0</v>
      </c>
      <c r="H33" s="16">
        <v>-1</v>
      </c>
      <c r="I33" s="98">
        <v>-8.3333333333333329E-2</v>
      </c>
      <c r="J33" s="102">
        <v>11</v>
      </c>
      <c r="K33" s="13">
        <v>8.5403726708074539E-3</v>
      </c>
      <c r="L33" s="14">
        <v>6</v>
      </c>
      <c r="M33" s="13">
        <v>4.3859649122807015E-3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-5</v>
      </c>
      <c r="T33" s="103">
        <v>-0.45454545454545453</v>
      </c>
      <c r="U33" s="83">
        <v>17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20</v>
      </c>
      <c r="D34" s="87">
        <v>4.6296296296296294E-2</v>
      </c>
      <c r="E34" s="85">
        <v>19</v>
      </c>
      <c r="F34" s="87">
        <v>4.3378995433789952E-2</v>
      </c>
      <c r="G34" s="85">
        <v>0</v>
      </c>
      <c r="H34" s="85">
        <v>-1</v>
      </c>
      <c r="I34" s="100">
        <v>-0.05</v>
      </c>
      <c r="J34" s="104">
        <v>28</v>
      </c>
      <c r="K34" s="92">
        <v>1.6138328530259365E-2</v>
      </c>
      <c r="L34" s="90">
        <v>36</v>
      </c>
      <c r="M34" s="92">
        <v>1.5358361774744027E-2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8</v>
      </c>
      <c r="T34" s="105">
        <v>0.2857142857142857</v>
      </c>
      <c r="U34" s="84">
        <v>55</v>
      </c>
      <c r="V34" s="82">
        <v>0</v>
      </c>
    </row>
    <row r="35" spans="1:22" ht="20.25" thickBot="1">
      <c r="A35" s="262" t="s">
        <v>40</v>
      </c>
      <c r="B35" s="263"/>
      <c r="C35" s="86">
        <v>412</v>
      </c>
      <c r="D35" s="88">
        <v>2.510052394297551E-2</v>
      </c>
      <c r="E35" s="86">
        <v>405</v>
      </c>
      <c r="F35" s="88">
        <v>2.6003210272873195E-2</v>
      </c>
      <c r="G35" s="86">
        <v>1</v>
      </c>
      <c r="H35" s="86">
        <v>-7</v>
      </c>
      <c r="I35" s="89">
        <v>-1.6990291262135922E-2</v>
      </c>
      <c r="J35" s="91">
        <v>465</v>
      </c>
      <c r="K35" s="93">
        <v>6.2013229488957645E-3</v>
      </c>
      <c r="L35" s="91">
        <v>466</v>
      </c>
      <c r="M35" s="93">
        <v>5.6387110826083275E-3</v>
      </c>
      <c r="N35" s="91">
        <v>1</v>
      </c>
      <c r="O35" s="91">
        <v>2</v>
      </c>
      <c r="P35" s="91">
        <v>0</v>
      </c>
      <c r="Q35" s="91">
        <v>0</v>
      </c>
      <c r="R35" s="91">
        <v>2</v>
      </c>
      <c r="S35" s="91">
        <v>1</v>
      </c>
      <c r="T35" s="93">
        <v>2.1505376344086021E-3</v>
      </c>
      <c r="U35" s="101">
        <v>871</v>
      </c>
      <c r="V35" s="95">
        <v>2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SheetLayoutView="100" workbookViewId="0">
      <pane xSplit="2" ySplit="3" topLeftCell="C12" activePane="bottomRight" state="frozen"/>
      <selection pane="topRight" activeCell="C1" sqref="C1"/>
      <selection pane="bottomLeft" activeCell="A4" sqref="A4"/>
      <selection pane="bottomRight" activeCell="S13" sqref="S13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6" t="s">
        <v>85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25" s="1" customFormat="1" ht="81.75" customHeight="1">
      <c r="A2" s="290" t="s">
        <v>44</v>
      </c>
      <c r="B2" s="291"/>
      <c r="C2" s="294" t="s">
        <v>62</v>
      </c>
      <c r="D2" s="295"/>
      <c r="E2" s="295"/>
      <c r="F2" s="296"/>
      <c r="G2" s="287" t="s">
        <v>63</v>
      </c>
      <c r="H2" s="288"/>
      <c r="I2" s="294" t="s">
        <v>64</v>
      </c>
      <c r="J2" s="295"/>
      <c r="K2" s="295"/>
      <c r="L2" s="296"/>
      <c r="M2" s="287" t="s">
        <v>63</v>
      </c>
      <c r="N2" s="288"/>
      <c r="O2" s="289" t="s">
        <v>65</v>
      </c>
      <c r="P2" s="288"/>
    </row>
    <row r="3" spans="1:25" ht="22.5" customHeight="1">
      <c r="A3" s="292"/>
      <c r="B3" s="293"/>
      <c r="C3" s="132">
        <v>2022</v>
      </c>
      <c r="D3" s="133" t="s">
        <v>1</v>
      </c>
      <c r="E3" s="134">
        <v>2023</v>
      </c>
      <c r="F3" s="135" t="s">
        <v>1</v>
      </c>
      <c r="G3" s="136" t="s">
        <v>37</v>
      </c>
      <c r="H3" s="137" t="s">
        <v>1</v>
      </c>
      <c r="I3" s="138">
        <v>2022</v>
      </c>
      <c r="J3" s="133" t="s">
        <v>1</v>
      </c>
      <c r="K3" s="134">
        <v>2023</v>
      </c>
      <c r="L3" s="135" t="s">
        <v>1</v>
      </c>
      <c r="M3" s="136" t="s">
        <v>37</v>
      </c>
      <c r="N3" s="139" t="s">
        <v>1</v>
      </c>
      <c r="O3" s="138">
        <v>2022</v>
      </c>
      <c r="P3" s="140">
        <v>2023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41">
        <v>1</v>
      </c>
      <c r="B4" s="142" t="s">
        <v>20</v>
      </c>
      <c r="C4" s="157">
        <v>50</v>
      </c>
      <c r="D4" s="119">
        <v>1.348435814455232E-2</v>
      </c>
      <c r="E4" s="118">
        <v>72</v>
      </c>
      <c r="F4" s="119">
        <f>E4/Q4</f>
        <v>1.8177227972734158E-2</v>
      </c>
      <c r="G4" s="120">
        <f>E4-C4</f>
        <v>22</v>
      </c>
      <c r="H4" s="121">
        <f>G4/C4</f>
        <v>0.44</v>
      </c>
      <c r="I4" s="157">
        <v>41</v>
      </c>
      <c r="J4" s="119">
        <v>1.1057173678532902E-2</v>
      </c>
      <c r="K4" s="120">
        <v>60</v>
      </c>
      <c r="L4" s="119">
        <f>K4/Q4</f>
        <v>1.5147689977278465E-2</v>
      </c>
      <c r="M4" s="120">
        <f>K4-I4</f>
        <v>19</v>
      </c>
      <c r="N4" s="122">
        <f>M4/I4</f>
        <v>0.46341463414634149</v>
      </c>
      <c r="O4" s="157">
        <v>4</v>
      </c>
      <c r="P4" s="108">
        <v>2</v>
      </c>
      <c r="Q4" s="156">
        <f>[1]Громад_Виправ!C8+[1]Громад_Виправ!M8+[1]Звільн_з_випр_УДЗ_і_Розш!C9+[1]Позб_права!C8</f>
        <v>3961</v>
      </c>
      <c r="R4" s="163"/>
      <c r="S4" s="143"/>
      <c r="T4" s="144"/>
    </row>
    <row r="5" spans="1:25" s="18" customFormat="1" ht="21" customHeight="1">
      <c r="A5" s="141">
        <v>2</v>
      </c>
      <c r="B5" s="142" t="s">
        <v>2</v>
      </c>
      <c r="C5" s="157">
        <v>33</v>
      </c>
      <c r="D5" s="119">
        <v>1.4096539940196497E-2</v>
      </c>
      <c r="E5" s="118">
        <v>36</v>
      </c>
      <c r="F5" s="119">
        <f t="shared" ref="F5:F28" si="0">E5/Q5</f>
        <v>1.338787653402752E-2</v>
      </c>
      <c r="G5" s="120">
        <f t="shared" ref="G5:G28" si="1">E5-C5</f>
        <v>3</v>
      </c>
      <c r="H5" s="121">
        <f t="shared" ref="H5:H27" si="2">G5/C5</f>
        <v>9.0909090909090912E-2</v>
      </c>
      <c r="I5" s="157">
        <v>27</v>
      </c>
      <c r="J5" s="119">
        <v>1.1533532678342588E-2</v>
      </c>
      <c r="K5" s="120">
        <v>27</v>
      </c>
      <c r="L5" s="119">
        <f t="shared" ref="L5:L28" si="3">K5/Q5</f>
        <v>1.0040907400520639E-2</v>
      </c>
      <c r="M5" s="120">
        <f t="shared" ref="M5:M28" si="4">K5-I5</f>
        <v>0</v>
      </c>
      <c r="N5" s="122">
        <f t="shared" ref="N5:N27" si="5">M5/I5</f>
        <v>0</v>
      </c>
      <c r="O5" s="157">
        <v>0</v>
      </c>
      <c r="P5" s="108">
        <v>0</v>
      </c>
      <c r="Q5" s="156">
        <f>[1]Громад_Виправ!C9+[1]Громад_Виправ!M9+[1]Звільн_з_випр_УДЗ_і_Розш!C10+[1]Позб_права!C9</f>
        <v>2689</v>
      </c>
      <c r="R5" s="163"/>
      <c r="S5" s="143"/>
      <c r="T5" s="144"/>
    </row>
    <row r="6" spans="1:25" s="18" customFormat="1" ht="21" customHeight="1">
      <c r="A6" s="141">
        <v>3</v>
      </c>
      <c r="B6" s="142" t="s">
        <v>3</v>
      </c>
      <c r="C6" s="157">
        <v>168</v>
      </c>
      <c r="D6" s="119">
        <v>1.5748031496062992E-2</v>
      </c>
      <c r="E6" s="118">
        <v>220</v>
      </c>
      <c r="F6" s="119">
        <f t="shared" si="0"/>
        <v>1.9913106444605359E-2</v>
      </c>
      <c r="G6" s="120">
        <f t="shared" si="1"/>
        <v>52</v>
      </c>
      <c r="H6" s="121">
        <f t="shared" si="2"/>
        <v>0.30952380952380953</v>
      </c>
      <c r="I6" s="157">
        <v>126</v>
      </c>
      <c r="J6" s="119">
        <v>1.1811023622047244E-2</v>
      </c>
      <c r="K6" s="120">
        <v>158</v>
      </c>
      <c r="L6" s="119">
        <f t="shared" si="3"/>
        <v>1.4301230992034758E-2</v>
      </c>
      <c r="M6" s="120">
        <f t="shared" si="4"/>
        <v>32</v>
      </c>
      <c r="N6" s="122">
        <f t="shared" si="5"/>
        <v>0.25396825396825395</v>
      </c>
      <c r="O6" s="157">
        <v>0</v>
      </c>
      <c r="P6" s="108">
        <v>2</v>
      </c>
      <c r="Q6" s="156">
        <f>[1]Громад_Виправ!C10+[1]Громад_Виправ!M10+[1]Звільн_з_випр_УДЗ_і_Розш!C11+[1]Позб_права!C10</f>
        <v>11048</v>
      </c>
      <c r="R6" s="163"/>
      <c r="S6" s="143"/>
      <c r="T6" s="144"/>
    </row>
    <row r="7" spans="1:25" s="18" customFormat="1" ht="21" customHeight="1">
      <c r="A7" s="141">
        <v>4</v>
      </c>
      <c r="B7" s="142" t="s">
        <v>21</v>
      </c>
      <c r="C7" s="157">
        <v>27</v>
      </c>
      <c r="D7" s="119">
        <v>6.1559507523939808E-3</v>
      </c>
      <c r="E7" s="118">
        <v>47</v>
      </c>
      <c r="F7" s="119">
        <f t="shared" si="0"/>
        <v>1.2682137075013492E-2</v>
      </c>
      <c r="G7" s="120">
        <f t="shared" si="1"/>
        <v>20</v>
      </c>
      <c r="H7" s="121">
        <f t="shared" si="2"/>
        <v>0.7407407407407407</v>
      </c>
      <c r="I7" s="157">
        <v>21</v>
      </c>
      <c r="J7" s="119">
        <v>4.7879616963064295E-3</v>
      </c>
      <c r="K7" s="120">
        <v>34</v>
      </c>
      <c r="L7" s="119">
        <f t="shared" si="3"/>
        <v>9.1743119266055051E-3</v>
      </c>
      <c r="M7" s="120">
        <f t="shared" si="4"/>
        <v>13</v>
      </c>
      <c r="N7" s="122">
        <f t="shared" si="5"/>
        <v>0.61904761904761907</v>
      </c>
      <c r="O7" s="157">
        <v>0</v>
      </c>
      <c r="P7" s="108">
        <v>1</v>
      </c>
      <c r="Q7" s="156">
        <f>[1]Громад_Виправ!C11+[1]Громад_Виправ!M11+[1]Звільн_з_випр_УДЗ_і_Розш!C12+[1]Позб_права!C11</f>
        <v>3706</v>
      </c>
      <c r="R7" s="163"/>
      <c r="S7" s="143"/>
      <c r="T7" s="145"/>
    </row>
    <row r="8" spans="1:25" s="18" customFormat="1" ht="21" customHeight="1">
      <c r="A8" s="141">
        <v>5</v>
      </c>
      <c r="B8" s="142" t="s">
        <v>4</v>
      </c>
      <c r="C8" s="157">
        <v>48</v>
      </c>
      <c r="D8" s="119">
        <v>1.5204307887234716E-2</v>
      </c>
      <c r="E8" s="118">
        <v>59</v>
      </c>
      <c r="F8" s="119">
        <f t="shared" si="0"/>
        <v>1.5587846763540291E-2</v>
      </c>
      <c r="G8" s="120">
        <f t="shared" si="1"/>
        <v>11</v>
      </c>
      <c r="H8" s="121">
        <f t="shared" si="2"/>
        <v>0.22916666666666666</v>
      </c>
      <c r="I8" s="157">
        <v>41</v>
      </c>
      <c r="J8" s="119">
        <v>1.2987012987012988E-2</v>
      </c>
      <c r="K8" s="120">
        <v>47</v>
      </c>
      <c r="L8" s="119">
        <f t="shared" si="3"/>
        <v>1.2417437252311756E-2</v>
      </c>
      <c r="M8" s="120">
        <f t="shared" si="4"/>
        <v>6</v>
      </c>
      <c r="N8" s="122">
        <f t="shared" si="5"/>
        <v>0.14634146341463414</v>
      </c>
      <c r="O8" s="157">
        <v>1</v>
      </c>
      <c r="P8" s="108">
        <v>1</v>
      </c>
      <c r="Q8" s="156">
        <f>[1]Громад_Виправ!C12+[1]Громад_Виправ!M12+[1]Звільн_з_випр_УДЗ_і_Розш!C13+[1]Позб_права!C12</f>
        <v>3785</v>
      </c>
      <c r="R8" s="163"/>
      <c r="S8" s="143"/>
      <c r="T8" s="144"/>
    </row>
    <row r="9" spans="1:25" s="18" customFormat="1" ht="21" customHeight="1">
      <c r="A9" s="141">
        <v>6</v>
      </c>
      <c r="B9" s="142" t="s">
        <v>5</v>
      </c>
      <c r="C9" s="157">
        <v>55</v>
      </c>
      <c r="D9" s="119">
        <v>1.6907470027666769E-2</v>
      </c>
      <c r="E9" s="118">
        <v>43</v>
      </c>
      <c r="F9" s="119">
        <f t="shared" si="0"/>
        <v>1.2851165570830842E-2</v>
      </c>
      <c r="G9" s="120">
        <f t="shared" si="1"/>
        <v>-12</v>
      </c>
      <c r="H9" s="121">
        <f t="shared" si="2"/>
        <v>-0.21818181818181817</v>
      </c>
      <c r="I9" s="157">
        <v>47</v>
      </c>
      <c r="J9" s="119">
        <v>1.4448201660006148E-2</v>
      </c>
      <c r="K9" s="120">
        <v>33</v>
      </c>
      <c r="L9" s="119">
        <f t="shared" si="3"/>
        <v>9.8625224148236705E-3</v>
      </c>
      <c r="M9" s="120">
        <f t="shared" si="4"/>
        <v>-14</v>
      </c>
      <c r="N9" s="122">
        <f t="shared" si="5"/>
        <v>-0.2978723404255319</v>
      </c>
      <c r="O9" s="157">
        <v>5</v>
      </c>
      <c r="P9" s="108">
        <v>2</v>
      </c>
      <c r="Q9" s="156">
        <f>[1]Громад_Виправ!C13+[1]Громад_Виправ!M13+[1]Звільн_з_випр_УДЗ_і_Розш!C14+[1]Позб_права!C13</f>
        <v>3346</v>
      </c>
      <c r="R9" s="163"/>
      <c r="S9" s="143"/>
      <c r="T9" s="144"/>
    </row>
    <row r="10" spans="1:25" s="18" customFormat="1" ht="21" customHeight="1">
      <c r="A10" s="141">
        <v>7</v>
      </c>
      <c r="B10" s="142" t="s">
        <v>6</v>
      </c>
      <c r="C10" s="157">
        <v>54</v>
      </c>
      <c r="D10" s="119">
        <v>1.2072434607645875E-2</v>
      </c>
      <c r="E10" s="118">
        <v>57</v>
      </c>
      <c r="F10" s="119">
        <f t="shared" si="0"/>
        <v>1.3855128828390861E-2</v>
      </c>
      <c r="G10" s="120">
        <f t="shared" si="1"/>
        <v>3</v>
      </c>
      <c r="H10" s="121">
        <f t="shared" si="2"/>
        <v>5.5555555555555552E-2</v>
      </c>
      <c r="I10" s="157">
        <v>40</v>
      </c>
      <c r="J10" s="119">
        <v>8.9425441538117587E-3</v>
      </c>
      <c r="K10" s="120">
        <v>41</v>
      </c>
      <c r="L10" s="119">
        <f t="shared" si="3"/>
        <v>9.9659698590179868E-3</v>
      </c>
      <c r="M10" s="120">
        <f t="shared" si="4"/>
        <v>1</v>
      </c>
      <c r="N10" s="122">
        <f t="shared" si="5"/>
        <v>2.5000000000000001E-2</v>
      </c>
      <c r="O10" s="157">
        <v>0</v>
      </c>
      <c r="P10" s="108">
        <v>0</v>
      </c>
      <c r="Q10" s="156">
        <f>[1]Громад_Виправ!C14+[1]Громад_Виправ!M14+[1]Звільн_з_випр_УДЗ_і_Розш!C15+[1]Позб_права!C14</f>
        <v>4114</v>
      </c>
      <c r="R10" s="163"/>
      <c r="S10" s="143"/>
      <c r="T10" s="144"/>
      <c r="X10" s="18" t="s">
        <v>60</v>
      </c>
    </row>
    <row r="11" spans="1:25" s="18" customFormat="1" ht="21" customHeight="1">
      <c r="A11" s="141">
        <v>8</v>
      </c>
      <c r="B11" s="142" t="s">
        <v>22</v>
      </c>
      <c r="C11" s="157">
        <v>36</v>
      </c>
      <c r="D11" s="119">
        <v>2.1804966686856452E-2</v>
      </c>
      <c r="E11" s="118">
        <v>51</v>
      </c>
      <c r="F11" s="119">
        <f t="shared" si="0"/>
        <v>2.8130170987313845E-2</v>
      </c>
      <c r="G11" s="120">
        <f t="shared" si="1"/>
        <v>15</v>
      </c>
      <c r="H11" s="121">
        <f t="shared" si="2"/>
        <v>0.41666666666666669</v>
      </c>
      <c r="I11" s="157">
        <v>23</v>
      </c>
      <c r="J11" s="119">
        <v>1.3930950938824955E-2</v>
      </c>
      <c r="K11" s="120">
        <v>33</v>
      </c>
      <c r="L11" s="119">
        <f t="shared" si="3"/>
        <v>1.8201875344732488E-2</v>
      </c>
      <c r="M11" s="120">
        <f t="shared" si="4"/>
        <v>10</v>
      </c>
      <c r="N11" s="122">
        <f t="shared" si="5"/>
        <v>0.43478260869565216</v>
      </c>
      <c r="O11" s="157">
        <v>1</v>
      </c>
      <c r="P11" s="108">
        <v>0</v>
      </c>
      <c r="Q11" s="156">
        <f>[1]Громад_Виправ!C15+[1]Громад_Виправ!M15+[1]Звільн_з_випр_УДЗ_і_Розш!C16+[1]Позб_права!C15</f>
        <v>1813</v>
      </c>
      <c r="R11" s="163"/>
      <c r="S11" s="143"/>
      <c r="T11" s="144"/>
    </row>
    <row r="12" spans="1:25" s="18" customFormat="1" ht="21" customHeight="1">
      <c r="A12" s="141">
        <v>9</v>
      </c>
      <c r="B12" s="142" t="s">
        <v>66</v>
      </c>
      <c r="C12" s="158">
        <v>99</v>
      </c>
      <c r="D12" s="119">
        <v>8.3862770012706478E-3</v>
      </c>
      <c r="E12" s="118">
        <v>141</v>
      </c>
      <c r="F12" s="119">
        <f t="shared" si="0"/>
        <v>9.9900807708658071E-3</v>
      </c>
      <c r="G12" s="120">
        <f t="shared" si="1"/>
        <v>42</v>
      </c>
      <c r="H12" s="121">
        <f t="shared" si="2"/>
        <v>0.42424242424242425</v>
      </c>
      <c r="I12" s="158">
        <v>73</v>
      </c>
      <c r="J12" s="119">
        <v>6.1838204150783567E-3</v>
      </c>
      <c r="K12" s="120">
        <v>111</v>
      </c>
      <c r="L12" s="119">
        <f t="shared" si="3"/>
        <v>7.8645316706815929E-3</v>
      </c>
      <c r="M12" s="120">
        <f t="shared" si="4"/>
        <v>38</v>
      </c>
      <c r="N12" s="122">
        <f t="shared" si="5"/>
        <v>0.52054794520547942</v>
      </c>
      <c r="O12" s="158">
        <v>0</v>
      </c>
      <c r="P12" s="108">
        <v>0</v>
      </c>
      <c r="Q12" s="156">
        <f>[1]Громад_Виправ!C16+[1]Громад_Виправ!M16+[1]Звільн_з_випр_УДЗ_і_Розш!C17+[1]Позб_права!C16</f>
        <v>14114</v>
      </c>
      <c r="R12" s="163"/>
      <c r="S12" s="143"/>
      <c r="T12" s="144"/>
    </row>
    <row r="13" spans="1:25" s="18" customFormat="1" ht="21" customHeight="1">
      <c r="A13" s="141">
        <v>10</v>
      </c>
      <c r="B13" s="142" t="s">
        <v>7</v>
      </c>
      <c r="C13" s="157">
        <v>60</v>
      </c>
      <c r="D13" s="119">
        <v>2.1676300578034682E-2</v>
      </c>
      <c r="E13" s="118">
        <v>59</v>
      </c>
      <c r="F13" s="119">
        <f t="shared" si="0"/>
        <v>2.0047570506286104E-2</v>
      </c>
      <c r="G13" s="120">
        <f t="shared" si="1"/>
        <v>-1</v>
      </c>
      <c r="H13" s="121">
        <f t="shared" si="2"/>
        <v>-1.6666666666666666E-2</v>
      </c>
      <c r="I13" s="157">
        <v>55</v>
      </c>
      <c r="J13" s="119">
        <v>1.9869942196531792E-2</v>
      </c>
      <c r="K13" s="120">
        <v>53</v>
      </c>
      <c r="L13" s="119">
        <f t="shared" si="3"/>
        <v>1.8008834522595992E-2</v>
      </c>
      <c r="M13" s="120">
        <f t="shared" si="4"/>
        <v>-2</v>
      </c>
      <c r="N13" s="122">
        <f t="shared" si="5"/>
        <v>-3.6363636363636362E-2</v>
      </c>
      <c r="O13" s="157">
        <v>1</v>
      </c>
      <c r="P13" s="108">
        <v>0</v>
      </c>
      <c r="Q13" s="156">
        <f>[1]Громад_Виправ!C17+[1]Громад_Виправ!M17+[1]Звільн_з_випр_УДЗ_і_Розш!C18+[1]Позб_права!C17</f>
        <v>2943</v>
      </c>
      <c r="R13" s="163"/>
      <c r="S13" s="143"/>
      <c r="T13" s="144"/>
    </row>
    <row r="14" spans="1:25" s="18" customFormat="1" ht="21" customHeight="1">
      <c r="A14" s="141">
        <v>11</v>
      </c>
      <c r="B14" s="142" t="s">
        <v>23</v>
      </c>
      <c r="C14" s="157">
        <v>32</v>
      </c>
      <c r="D14" s="119">
        <v>1.532567049808429E-2</v>
      </c>
      <c r="E14" s="118">
        <v>0</v>
      </c>
      <c r="F14" s="119">
        <f t="shared" si="0"/>
        <v>0</v>
      </c>
      <c r="G14" s="120">
        <f t="shared" si="1"/>
        <v>-32</v>
      </c>
      <c r="H14" s="121">
        <f t="shared" si="2"/>
        <v>-1</v>
      </c>
      <c r="I14" s="157">
        <v>15</v>
      </c>
      <c r="J14" s="119">
        <v>7.1839080459770114E-3</v>
      </c>
      <c r="K14" s="120">
        <v>0</v>
      </c>
      <c r="L14" s="119">
        <f t="shared" si="3"/>
        <v>0</v>
      </c>
      <c r="M14" s="120">
        <f t="shared" si="4"/>
        <v>-15</v>
      </c>
      <c r="N14" s="122">
        <f t="shared" si="5"/>
        <v>-1</v>
      </c>
      <c r="O14" s="157">
        <v>1</v>
      </c>
      <c r="P14" s="108">
        <v>0</v>
      </c>
      <c r="Q14" s="156">
        <f>[1]Громад_Виправ!C18+[1]Громад_Виправ!M18+[1]Звільн_з_випр_УДЗ_і_Розш!C19+[1]Позб_права!C18</f>
        <v>1215</v>
      </c>
      <c r="R14" s="163"/>
      <c r="S14" s="143"/>
      <c r="T14" s="145"/>
    </row>
    <row r="15" spans="1:25" s="18" customFormat="1" ht="21" customHeight="1">
      <c r="A15" s="141">
        <v>12</v>
      </c>
      <c r="B15" s="142" t="s">
        <v>8</v>
      </c>
      <c r="C15" s="157">
        <v>53</v>
      </c>
      <c r="D15" s="119">
        <v>1.218951241950322E-2</v>
      </c>
      <c r="E15" s="118">
        <v>80</v>
      </c>
      <c r="F15" s="119">
        <f t="shared" si="0"/>
        <v>1.7981568891885819E-2</v>
      </c>
      <c r="G15" s="120">
        <f t="shared" si="1"/>
        <v>27</v>
      </c>
      <c r="H15" s="121">
        <f t="shared" si="2"/>
        <v>0.50943396226415094</v>
      </c>
      <c r="I15" s="157">
        <v>34</v>
      </c>
      <c r="J15" s="119">
        <v>7.8196872125115002E-3</v>
      </c>
      <c r="K15" s="120">
        <v>57</v>
      </c>
      <c r="L15" s="119">
        <f t="shared" si="3"/>
        <v>1.2811867835468645E-2</v>
      </c>
      <c r="M15" s="120">
        <f t="shared" si="4"/>
        <v>23</v>
      </c>
      <c r="N15" s="122">
        <f t="shared" si="5"/>
        <v>0.67647058823529416</v>
      </c>
      <c r="O15" s="157">
        <v>1</v>
      </c>
      <c r="P15" s="108">
        <v>0</v>
      </c>
      <c r="Q15" s="156">
        <f>[1]Громад_Виправ!C19+[1]Громад_Виправ!M19+[1]Звільн_з_випр_УДЗ_і_Розш!C20+[1]Позб_права!C19</f>
        <v>4449</v>
      </c>
      <c r="R15" s="163"/>
      <c r="S15" s="143"/>
      <c r="T15" s="144"/>
    </row>
    <row r="16" spans="1:25" s="18" customFormat="1" ht="21" customHeight="1">
      <c r="A16" s="141">
        <v>13</v>
      </c>
      <c r="B16" s="142" t="s">
        <v>9</v>
      </c>
      <c r="C16" s="157">
        <v>34</v>
      </c>
      <c r="D16" s="119">
        <v>1.1679835108210237E-2</v>
      </c>
      <c r="E16" s="118">
        <v>40</v>
      </c>
      <c r="F16" s="119">
        <f t="shared" si="0"/>
        <v>1.2582573136206355E-2</v>
      </c>
      <c r="G16" s="120">
        <f t="shared" si="1"/>
        <v>6</v>
      </c>
      <c r="H16" s="121">
        <f t="shared" si="2"/>
        <v>0.17647058823529413</v>
      </c>
      <c r="I16" s="157">
        <v>25</v>
      </c>
      <c r="J16" s="119">
        <v>8.5881140501545862E-3</v>
      </c>
      <c r="K16" s="120">
        <v>29</v>
      </c>
      <c r="L16" s="119">
        <f t="shared" si="3"/>
        <v>9.1223655237496065E-3</v>
      </c>
      <c r="M16" s="120">
        <f t="shared" si="4"/>
        <v>4</v>
      </c>
      <c r="N16" s="122">
        <f t="shared" si="5"/>
        <v>0.16</v>
      </c>
      <c r="O16" s="157">
        <v>3</v>
      </c>
      <c r="P16" s="108">
        <v>1</v>
      </c>
      <c r="Q16" s="156">
        <f>[1]Громад_Виправ!C20+[1]Громад_Виправ!M20+[1]Звільн_з_випр_УДЗ_і_Розш!C21+[1]Позб_права!C20</f>
        <v>3179</v>
      </c>
      <c r="R16" s="163"/>
      <c r="S16" s="143"/>
      <c r="T16" s="144"/>
    </row>
    <row r="17" spans="1:20" s="18" customFormat="1" ht="21" customHeight="1">
      <c r="A17" s="141">
        <v>14</v>
      </c>
      <c r="B17" s="142" t="s">
        <v>24</v>
      </c>
      <c r="C17" s="157">
        <v>29</v>
      </c>
      <c r="D17" s="119">
        <v>4.6251993620414671E-3</v>
      </c>
      <c r="E17" s="118">
        <v>47</v>
      </c>
      <c r="F17" s="119">
        <f t="shared" si="0"/>
        <v>6.6421707179197291E-3</v>
      </c>
      <c r="G17" s="120">
        <f t="shared" si="1"/>
        <v>18</v>
      </c>
      <c r="H17" s="121">
        <f t="shared" si="2"/>
        <v>0.62068965517241381</v>
      </c>
      <c r="I17" s="157">
        <v>27</v>
      </c>
      <c r="J17" s="119">
        <v>4.3062200956937796E-3</v>
      </c>
      <c r="K17" s="120">
        <v>30</v>
      </c>
      <c r="L17" s="119">
        <f t="shared" si="3"/>
        <v>4.2396834369700393E-3</v>
      </c>
      <c r="M17" s="120">
        <f t="shared" si="4"/>
        <v>3</v>
      </c>
      <c r="N17" s="122">
        <f t="shared" si="5"/>
        <v>0.1111111111111111</v>
      </c>
      <c r="O17" s="157">
        <v>1</v>
      </c>
      <c r="P17" s="108">
        <v>3</v>
      </c>
      <c r="Q17" s="156">
        <f>[1]Громад_Виправ!C21+[1]Громад_Виправ!M21+[1]Звільн_з_випр_УДЗ_і_Розш!C22+[1]Позб_права!C21</f>
        <v>7076</v>
      </c>
      <c r="R17" s="163"/>
      <c r="S17" s="143"/>
      <c r="T17" s="144"/>
    </row>
    <row r="18" spans="1:20" s="18" customFormat="1" ht="21" customHeight="1">
      <c r="A18" s="141">
        <v>15</v>
      </c>
      <c r="B18" s="142" t="s">
        <v>10</v>
      </c>
      <c r="C18" s="157">
        <v>112</v>
      </c>
      <c r="D18" s="119">
        <v>2.7383863080684596E-2</v>
      </c>
      <c r="E18" s="118">
        <v>146</v>
      </c>
      <c r="F18" s="119">
        <f t="shared" si="0"/>
        <v>3.1243312647121765E-2</v>
      </c>
      <c r="G18" s="120">
        <f t="shared" si="1"/>
        <v>34</v>
      </c>
      <c r="H18" s="121">
        <f t="shared" si="2"/>
        <v>0.30357142857142855</v>
      </c>
      <c r="I18" s="157">
        <v>79</v>
      </c>
      <c r="J18" s="119">
        <v>1.9315403422982887E-2</v>
      </c>
      <c r="K18" s="120">
        <v>104</v>
      </c>
      <c r="L18" s="119">
        <f t="shared" si="3"/>
        <v>2.2255510378771666E-2</v>
      </c>
      <c r="M18" s="120">
        <f t="shared" si="4"/>
        <v>25</v>
      </c>
      <c r="N18" s="122">
        <f t="shared" si="5"/>
        <v>0.31645569620253167</v>
      </c>
      <c r="O18" s="157">
        <v>2</v>
      </c>
      <c r="P18" s="108">
        <v>2</v>
      </c>
      <c r="Q18" s="156">
        <f>[1]Громад_Виправ!C22+[1]Громад_Виправ!M22+[1]Звільн_з_випр_УДЗ_і_Розш!C23+[1]Позб_права!C22</f>
        <v>4673</v>
      </c>
      <c r="R18" s="163"/>
      <c r="S18" s="143"/>
      <c r="T18" s="144"/>
    </row>
    <row r="19" spans="1:20" s="18" customFormat="1" ht="21" customHeight="1">
      <c r="A19" s="141">
        <v>16</v>
      </c>
      <c r="B19" s="142" t="s">
        <v>11</v>
      </c>
      <c r="C19" s="157">
        <v>24</v>
      </c>
      <c r="D19" s="119">
        <v>9.0943539219401296E-3</v>
      </c>
      <c r="E19" s="118">
        <v>36</v>
      </c>
      <c r="F19" s="119">
        <f t="shared" si="0"/>
        <v>1.2761432116270826E-2</v>
      </c>
      <c r="G19" s="120">
        <f t="shared" si="1"/>
        <v>12</v>
      </c>
      <c r="H19" s="121">
        <f t="shared" si="2"/>
        <v>0.5</v>
      </c>
      <c r="I19" s="157">
        <v>18</v>
      </c>
      <c r="J19" s="119">
        <v>6.8207654414550968E-3</v>
      </c>
      <c r="K19" s="120">
        <v>23</v>
      </c>
      <c r="L19" s="119">
        <f t="shared" si="3"/>
        <v>8.1531371853952508E-3</v>
      </c>
      <c r="M19" s="120">
        <f t="shared" si="4"/>
        <v>5</v>
      </c>
      <c r="N19" s="122">
        <f t="shared" si="5"/>
        <v>0.27777777777777779</v>
      </c>
      <c r="O19" s="157">
        <v>0</v>
      </c>
      <c r="P19" s="108">
        <v>0</v>
      </c>
      <c r="Q19" s="156">
        <f>[1]Громад_Виправ!C23+[1]Громад_Виправ!M23+[1]Звільн_з_випр_УДЗ_і_Розш!C24+[1]Позб_права!C23</f>
        <v>2821</v>
      </c>
      <c r="R19" s="163"/>
      <c r="S19" s="143"/>
      <c r="T19" s="144"/>
    </row>
    <row r="20" spans="1:20" s="18" customFormat="1" ht="21" customHeight="1">
      <c r="A20" s="141">
        <v>17</v>
      </c>
      <c r="B20" s="142" t="s">
        <v>12</v>
      </c>
      <c r="C20" s="157">
        <v>51</v>
      </c>
      <c r="D20" s="119">
        <v>2.5398406374501994E-2</v>
      </c>
      <c r="E20" s="118">
        <v>43</v>
      </c>
      <c r="F20" s="119">
        <f t="shared" si="0"/>
        <v>1.9351935193519351E-2</v>
      </c>
      <c r="G20" s="120">
        <f t="shared" si="1"/>
        <v>-8</v>
      </c>
      <c r="H20" s="121">
        <f t="shared" si="2"/>
        <v>-0.15686274509803921</v>
      </c>
      <c r="I20" s="157">
        <v>31</v>
      </c>
      <c r="J20" s="119">
        <v>1.5438247011952191E-2</v>
      </c>
      <c r="K20" s="120">
        <v>29</v>
      </c>
      <c r="L20" s="119">
        <f t="shared" si="3"/>
        <v>1.3051305130513051E-2</v>
      </c>
      <c r="M20" s="120">
        <f t="shared" si="4"/>
        <v>-2</v>
      </c>
      <c r="N20" s="122">
        <f t="shared" si="5"/>
        <v>-6.4516129032258063E-2</v>
      </c>
      <c r="O20" s="157">
        <v>1</v>
      </c>
      <c r="P20" s="108">
        <v>1</v>
      </c>
      <c r="Q20" s="156">
        <f>[1]Громад_Виправ!C25+[1]Громад_Виправ!M25+[1]Звільн_з_випр_УДЗ_і_Розш!C26+[1]Позб_права!C25</f>
        <v>2222</v>
      </c>
      <c r="R20" s="163"/>
      <c r="S20" s="143"/>
      <c r="T20" s="143"/>
    </row>
    <row r="21" spans="1:20" s="18" customFormat="1" ht="21" customHeight="1">
      <c r="A21" s="141">
        <v>18</v>
      </c>
      <c r="B21" s="142" t="s">
        <v>13</v>
      </c>
      <c r="C21" s="157">
        <v>22</v>
      </c>
      <c r="D21" s="119">
        <v>1.4854827819041188E-2</v>
      </c>
      <c r="E21" s="118">
        <v>38</v>
      </c>
      <c r="F21" s="119">
        <f t="shared" si="0"/>
        <v>2.2632519356759976E-2</v>
      </c>
      <c r="G21" s="120">
        <f t="shared" si="1"/>
        <v>16</v>
      </c>
      <c r="H21" s="121">
        <f t="shared" si="2"/>
        <v>0.72727272727272729</v>
      </c>
      <c r="I21" s="157">
        <v>14</v>
      </c>
      <c r="J21" s="119">
        <v>9.4530722484807567E-3</v>
      </c>
      <c r="K21" s="120">
        <v>18</v>
      </c>
      <c r="L21" s="119">
        <f t="shared" si="3"/>
        <v>1.0720667063728409E-2</v>
      </c>
      <c r="M21" s="120">
        <f t="shared" si="4"/>
        <v>4</v>
      </c>
      <c r="N21" s="122">
        <f t="shared" si="5"/>
        <v>0.2857142857142857</v>
      </c>
      <c r="O21" s="157">
        <v>0</v>
      </c>
      <c r="P21" s="108">
        <v>1</v>
      </c>
      <c r="Q21" s="156">
        <f>[1]Громад_Виправ!C26+[1]Громад_Виправ!M26+[1]Звільн_з_випр_УДЗ_і_Розш!C27+[1]Позб_права!C26</f>
        <v>1679</v>
      </c>
      <c r="R21" s="163"/>
      <c r="S21" s="143"/>
      <c r="T21" s="143"/>
    </row>
    <row r="22" spans="1:20" s="18" customFormat="1" ht="21" customHeight="1">
      <c r="A22" s="141">
        <v>19</v>
      </c>
      <c r="B22" s="142" t="s">
        <v>14</v>
      </c>
      <c r="C22" s="157">
        <v>40</v>
      </c>
      <c r="D22" s="119">
        <v>6.5380843412880026E-3</v>
      </c>
      <c r="E22" s="118">
        <v>112</v>
      </c>
      <c r="F22" s="119">
        <f t="shared" si="0"/>
        <v>1.5221527589018754E-2</v>
      </c>
      <c r="G22" s="120">
        <f t="shared" si="1"/>
        <v>72</v>
      </c>
      <c r="H22" s="121">
        <f t="shared" si="2"/>
        <v>1.8</v>
      </c>
      <c r="I22" s="157">
        <v>33</v>
      </c>
      <c r="J22" s="119">
        <v>5.3939195815626024E-3</v>
      </c>
      <c r="K22" s="120">
        <v>70</v>
      </c>
      <c r="L22" s="119">
        <f t="shared" si="3"/>
        <v>9.5134547431367216E-3</v>
      </c>
      <c r="M22" s="120">
        <f t="shared" si="4"/>
        <v>37</v>
      </c>
      <c r="N22" s="122">
        <f t="shared" si="5"/>
        <v>1.1212121212121211</v>
      </c>
      <c r="O22" s="157">
        <v>0</v>
      </c>
      <c r="P22" s="108">
        <v>2</v>
      </c>
      <c r="Q22" s="156">
        <f>[1]Громад_Виправ!C27+[1]Громад_Виправ!M27+[1]Звільн_з_випр_УДЗ_і_Розш!C28+[1]Позб_права!C27</f>
        <v>7358</v>
      </c>
      <c r="R22" s="163"/>
      <c r="S22" s="143"/>
      <c r="T22" s="143"/>
    </row>
    <row r="23" spans="1:20" s="18" customFormat="1" ht="21" customHeight="1">
      <c r="A23" s="141">
        <v>20</v>
      </c>
      <c r="B23" s="142" t="s">
        <v>15</v>
      </c>
      <c r="C23" s="157">
        <v>3</v>
      </c>
      <c r="D23" s="119">
        <v>1.5649452269170579E-3</v>
      </c>
      <c r="E23" s="118">
        <v>19</v>
      </c>
      <c r="F23" s="119">
        <f t="shared" si="0"/>
        <v>1.3669064748201438E-2</v>
      </c>
      <c r="G23" s="120">
        <f t="shared" si="1"/>
        <v>16</v>
      </c>
      <c r="H23" s="121">
        <f t="shared" si="2"/>
        <v>5.333333333333333</v>
      </c>
      <c r="I23" s="157">
        <v>3</v>
      </c>
      <c r="J23" s="119">
        <v>1.5649452269170579E-3</v>
      </c>
      <c r="K23" s="120">
        <v>8</v>
      </c>
      <c r="L23" s="119">
        <f t="shared" si="3"/>
        <v>5.7553956834532375E-3</v>
      </c>
      <c r="M23" s="120">
        <f t="shared" si="4"/>
        <v>5</v>
      </c>
      <c r="N23" s="122">
        <f t="shared" si="5"/>
        <v>1.6666666666666667</v>
      </c>
      <c r="O23" s="157">
        <v>0</v>
      </c>
      <c r="P23" s="108">
        <v>0</v>
      </c>
      <c r="Q23" s="156">
        <f>[1]Громад_Виправ!C28+[1]Громад_Виправ!M28+[1]Звільн_з_випр_УДЗ_і_Розш!C29+[1]Позб_права!C28</f>
        <v>1390</v>
      </c>
      <c r="R23" s="163"/>
      <c r="S23" s="143"/>
      <c r="T23" s="143"/>
    </row>
    <row r="24" spans="1:20" s="18" customFormat="1" ht="21" customHeight="1">
      <c r="A24" s="141">
        <v>21</v>
      </c>
      <c r="B24" s="142" t="s">
        <v>16</v>
      </c>
      <c r="C24" s="157">
        <v>39</v>
      </c>
      <c r="D24" s="119">
        <v>1.5017327685791297E-2</v>
      </c>
      <c r="E24" s="118">
        <v>61</v>
      </c>
      <c r="F24" s="119">
        <f t="shared" si="0"/>
        <v>2.1934555915138439E-2</v>
      </c>
      <c r="G24" s="120">
        <f t="shared" si="1"/>
        <v>22</v>
      </c>
      <c r="H24" s="121">
        <f t="shared" si="2"/>
        <v>0.5641025641025641</v>
      </c>
      <c r="I24" s="157">
        <v>34</v>
      </c>
      <c r="J24" s="119">
        <v>1.3092029264536002E-2</v>
      </c>
      <c r="K24" s="120">
        <v>48</v>
      </c>
      <c r="L24" s="119">
        <f t="shared" si="3"/>
        <v>1.7259978425026967E-2</v>
      </c>
      <c r="M24" s="120">
        <f t="shared" si="4"/>
        <v>14</v>
      </c>
      <c r="N24" s="122">
        <f t="shared" si="5"/>
        <v>0.41176470588235292</v>
      </c>
      <c r="O24" s="157">
        <v>0</v>
      </c>
      <c r="P24" s="108">
        <v>0</v>
      </c>
      <c r="Q24" s="156">
        <f>[1]Громад_Виправ!C29+[1]Громад_Виправ!M29+[1]Звільн_з_випр_УДЗ_і_Розш!C30+[1]Позб_права!C29</f>
        <v>2781</v>
      </c>
      <c r="R24" s="163"/>
      <c r="S24" s="143"/>
      <c r="T24" s="143"/>
    </row>
    <row r="25" spans="1:20" s="18" customFormat="1" ht="21" customHeight="1">
      <c r="A25" s="141">
        <v>22</v>
      </c>
      <c r="B25" s="142" t="s">
        <v>17</v>
      </c>
      <c r="C25" s="157">
        <v>68</v>
      </c>
      <c r="D25" s="119">
        <v>2.2651565622918056E-2</v>
      </c>
      <c r="E25" s="118">
        <v>87</v>
      </c>
      <c r="F25" s="119">
        <f t="shared" si="0"/>
        <v>2.4921226009739329E-2</v>
      </c>
      <c r="G25" s="120">
        <f t="shared" si="1"/>
        <v>19</v>
      </c>
      <c r="H25" s="121">
        <f t="shared" si="2"/>
        <v>0.27941176470588236</v>
      </c>
      <c r="I25" s="157">
        <v>42</v>
      </c>
      <c r="J25" s="119">
        <v>1.3990672884743505E-2</v>
      </c>
      <c r="K25" s="120">
        <v>68</v>
      </c>
      <c r="L25" s="119">
        <f t="shared" si="3"/>
        <v>1.9478659409911201E-2</v>
      </c>
      <c r="M25" s="120">
        <f t="shared" si="4"/>
        <v>26</v>
      </c>
      <c r="N25" s="122">
        <f t="shared" si="5"/>
        <v>0.61904761904761907</v>
      </c>
      <c r="O25" s="157">
        <v>0</v>
      </c>
      <c r="P25" s="108">
        <v>0</v>
      </c>
      <c r="Q25" s="156">
        <f>[1]Громад_Виправ!C30+[1]Громад_Виправ!M30+[1]Звільн_з_випр_УДЗ_і_Розш!C31+[1]Позб_права!C30</f>
        <v>3491</v>
      </c>
      <c r="R25" s="163"/>
      <c r="S25" s="143"/>
      <c r="T25" s="143"/>
    </row>
    <row r="26" spans="1:20" s="18" customFormat="1" ht="21" customHeight="1">
      <c r="A26" s="141">
        <v>23</v>
      </c>
      <c r="B26" s="142" t="s">
        <v>19</v>
      </c>
      <c r="C26" s="159">
        <v>8</v>
      </c>
      <c r="D26" s="160">
        <v>4.9261083743842365E-3</v>
      </c>
      <c r="E26" s="118">
        <v>7</v>
      </c>
      <c r="F26" s="119">
        <f t="shared" si="0"/>
        <v>4.2117930204572801E-3</v>
      </c>
      <c r="G26" s="120">
        <f t="shared" si="1"/>
        <v>-1</v>
      </c>
      <c r="H26" s="121">
        <f t="shared" si="2"/>
        <v>-0.125</v>
      </c>
      <c r="I26" s="159">
        <v>8</v>
      </c>
      <c r="J26" s="160">
        <v>4.9261083743842365E-3</v>
      </c>
      <c r="K26" s="120">
        <v>7</v>
      </c>
      <c r="L26" s="119">
        <f t="shared" si="3"/>
        <v>4.2117930204572801E-3</v>
      </c>
      <c r="M26" s="120">
        <f t="shared" si="4"/>
        <v>-1</v>
      </c>
      <c r="N26" s="122">
        <f t="shared" si="5"/>
        <v>-0.125</v>
      </c>
      <c r="O26" s="159">
        <v>0</v>
      </c>
      <c r="P26" s="108">
        <v>0</v>
      </c>
      <c r="Q26" s="156">
        <f>[1]Громад_Виправ!C31+[1]Громад_Виправ!M31+[1]Звільн_з_випр_УДЗ_і_Розш!C32+[1]Позб_права!C31</f>
        <v>1662</v>
      </c>
      <c r="R26" s="163"/>
      <c r="S26" s="143"/>
      <c r="T26" s="143"/>
    </row>
    <row r="27" spans="1:20" s="18" customFormat="1" ht="21" customHeight="1" thickBot="1">
      <c r="A27" s="146">
        <v>24</v>
      </c>
      <c r="B27" s="142" t="s">
        <v>18</v>
      </c>
      <c r="C27" s="159">
        <v>34</v>
      </c>
      <c r="D27" s="160">
        <v>1.6229116945107397E-2</v>
      </c>
      <c r="E27" s="123">
        <v>68</v>
      </c>
      <c r="F27" s="119">
        <f t="shared" si="0"/>
        <v>2.5157232704402517E-2</v>
      </c>
      <c r="G27" s="124">
        <f t="shared" si="1"/>
        <v>34</v>
      </c>
      <c r="H27" s="125">
        <f t="shared" si="2"/>
        <v>1</v>
      </c>
      <c r="I27" s="159">
        <v>28</v>
      </c>
      <c r="J27" s="160">
        <v>1.3365155131264916E-2</v>
      </c>
      <c r="K27" s="124">
        <v>54</v>
      </c>
      <c r="L27" s="126">
        <f t="shared" si="3"/>
        <v>1.9977802441731411E-2</v>
      </c>
      <c r="M27" s="124">
        <f t="shared" si="4"/>
        <v>26</v>
      </c>
      <c r="N27" s="122">
        <f t="shared" si="5"/>
        <v>0.9285714285714286</v>
      </c>
      <c r="O27" s="159">
        <v>0</v>
      </c>
      <c r="P27" s="109">
        <v>1</v>
      </c>
      <c r="Q27" s="156">
        <f>[1]Громад_Виправ!C32+[1]Громад_Виправ!M32+[1]Звільн_з_випр_УДЗ_і_Розш!C33+[1]Позб_права!C32</f>
        <v>2703</v>
      </c>
      <c r="R27" s="163"/>
      <c r="S27" s="143"/>
      <c r="T27" s="143"/>
    </row>
    <row r="28" spans="1:20" ht="21" customHeight="1" thickBot="1">
      <c r="A28" s="283" t="s">
        <v>40</v>
      </c>
      <c r="B28" s="284"/>
      <c r="C28" s="161">
        <v>1179</v>
      </c>
      <c r="D28" s="162">
        <v>1.2899625812381015E-2</v>
      </c>
      <c r="E28" s="127">
        <f>SUM(E4:E27)</f>
        <v>1569</v>
      </c>
      <c r="F28" s="119">
        <f t="shared" si="0"/>
        <v>1.597466859435134E-2</v>
      </c>
      <c r="G28" s="127">
        <f t="shared" si="1"/>
        <v>390</v>
      </c>
      <c r="H28" s="128">
        <f>G28/C28</f>
        <v>0.33078880407124683</v>
      </c>
      <c r="I28" s="161">
        <v>885</v>
      </c>
      <c r="J28" s="162">
        <v>9.6829252281231543E-3</v>
      </c>
      <c r="K28" s="127">
        <f>SUM(K4:K27)</f>
        <v>1142</v>
      </c>
      <c r="L28" s="129">
        <f t="shared" si="3"/>
        <v>1.1627196644199637E-2</v>
      </c>
      <c r="M28" s="130">
        <f t="shared" si="4"/>
        <v>257</v>
      </c>
      <c r="N28" s="131">
        <f>M28/I28</f>
        <v>0.29039548022598871</v>
      </c>
      <c r="O28" s="161">
        <v>21</v>
      </c>
      <c r="P28" s="110">
        <f>SUM(P4:P27)</f>
        <v>19</v>
      </c>
      <c r="Q28" s="156">
        <f>SUM(Q4:Q27)</f>
        <v>98218</v>
      </c>
      <c r="R28" s="164"/>
      <c r="S28" s="147"/>
      <c r="T28" s="143"/>
    </row>
    <row r="29" spans="1:20" ht="21.75" customHeight="1">
      <c r="D29" s="148"/>
      <c r="E29" s="149"/>
      <c r="F29" s="149"/>
      <c r="G29" s="149"/>
      <c r="H29" s="149"/>
      <c r="I29" s="150"/>
      <c r="J29" s="150"/>
      <c r="K29" s="150"/>
      <c r="L29" s="151"/>
      <c r="M29" s="151"/>
      <c r="N29" s="151"/>
      <c r="O29" s="151"/>
      <c r="R29" s="152"/>
    </row>
    <row r="30" spans="1:20" ht="16.5">
      <c r="A30" s="285" t="s">
        <v>60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t="s">
        <v>60</v>
      </c>
      <c r="R30" s="152"/>
    </row>
    <row r="31" spans="1:20" ht="12.7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t="s">
        <v>60</v>
      </c>
    </row>
    <row r="32" spans="1:20" ht="18.75">
      <c r="A32" s="153"/>
      <c r="B32" s="153"/>
      <c r="C32" s="154"/>
      <c r="D32" s="155"/>
      <c r="E32" s="155"/>
      <c r="F32" s="155"/>
      <c r="G32" s="155"/>
      <c r="H32" s="155"/>
    </row>
    <row r="33" spans="1:3" ht="18.75">
      <c r="A33" s="153"/>
      <c r="B33" s="153"/>
      <c r="C33" s="154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2023-09-04T13:12:03Z</cp:lastPrinted>
  <dcterms:created xsi:type="dcterms:W3CDTF">2001-12-24T16:23:20Z</dcterms:created>
  <dcterms:modified xsi:type="dcterms:W3CDTF">2023-11-09T09:10:48Z</dcterms:modified>
</cp:coreProperties>
</file>