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ПЕРАТИВНИЙ ЗВІТ\2023\01.08.2023\"/>
    </mc:Choice>
  </mc:AlternateContent>
  <xr:revisionPtr revIDLastSave="0" documentId="13_ncr:1_{862588FA-9BC8-4702-AEB9-5D59D2F21D7A}" xr6:coauthVersionLast="47" xr6:coauthVersionMax="47" xr10:uidLastSave="{00000000-0000-0000-0000-000000000000}"/>
  <bookViews>
    <workbookView xWindow="-120" yWindow="-120" windowWidth="29040" windowHeight="15840" tabRatio="767" activeTab="3" xr2:uid="{00000000-000D-0000-FFFF-FFFF00000000}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91029"/>
</workbook>
</file>

<file path=xl/calcChain.xml><?xml version="1.0" encoding="utf-8"?>
<calcChain xmlns="http://schemas.openxmlformats.org/spreadsheetml/2006/main">
  <c r="P28" i="36" l="1"/>
  <c r="N28" i="36"/>
  <c r="M28" i="36"/>
  <c r="K28" i="36"/>
  <c r="H28" i="36"/>
  <c r="G28" i="36"/>
  <c r="E28" i="36"/>
  <c r="Q27" i="36"/>
  <c r="F27" i="36" s="1"/>
  <c r="M27" i="36"/>
  <c r="N27" i="36" s="1"/>
  <c r="H27" i="36"/>
  <c r="G27" i="36"/>
  <c r="Q26" i="36"/>
  <c r="L26" i="36" s="1"/>
  <c r="N26" i="36"/>
  <c r="M26" i="36"/>
  <c r="G26" i="36"/>
  <c r="H26" i="36" s="1"/>
  <c r="Q25" i="36"/>
  <c r="L25" i="36" s="1"/>
  <c r="M25" i="36"/>
  <c r="N25" i="36" s="1"/>
  <c r="H25" i="36"/>
  <c r="G25" i="36"/>
  <c r="F25" i="36"/>
  <c r="Q24" i="36"/>
  <c r="N24" i="36"/>
  <c r="M24" i="36"/>
  <c r="L24" i="36"/>
  <c r="G24" i="36"/>
  <c r="H24" i="36" s="1"/>
  <c r="F24" i="36"/>
  <c r="Q23" i="36"/>
  <c r="F23" i="36" s="1"/>
  <c r="M23" i="36"/>
  <c r="N23" i="36" s="1"/>
  <c r="H23" i="36"/>
  <c r="G23" i="36"/>
  <c r="Q22" i="36"/>
  <c r="F22" i="36" s="1"/>
  <c r="N22" i="36"/>
  <c r="M22" i="36"/>
  <c r="L22" i="36"/>
  <c r="G22" i="36"/>
  <c r="H22" i="36" s="1"/>
  <c r="Q21" i="36"/>
  <c r="L21" i="36" s="1"/>
  <c r="M21" i="36"/>
  <c r="N21" i="36" s="1"/>
  <c r="H21" i="36"/>
  <c r="G21" i="36"/>
  <c r="F21" i="36"/>
  <c r="Q20" i="36"/>
  <c r="N20" i="36"/>
  <c r="M20" i="36"/>
  <c r="L20" i="36"/>
  <c r="G20" i="36"/>
  <c r="H20" i="36" s="1"/>
  <c r="F20" i="36"/>
  <c r="Q19" i="36"/>
  <c r="F19" i="36" s="1"/>
  <c r="M19" i="36"/>
  <c r="N19" i="36" s="1"/>
  <c r="H19" i="36"/>
  <c r="G19" i="36"/>
  <c r="Q18" i="36"/>
  <c r="F18" i="36" s="1"/>
  <c r="N18" i="36"/>
  <c r="M18" i="36"/>
  <c r="L18" i="36"/>
  <c r="G18" i="36"/>
  <c r="H18" i="36" s="1"/>
  <c r="Q17" i="36"/>
  <c r="L17" i="36" s="1"/>
  <c r="M17" i="36"/>
  <c r="N17" i="36" s="1"/>
  <c r="H17" i="36"/>
  <c r="G17" i="36"/>
  <c r="F17" i="36"/>
  <c r="Q16" i="36"/>
  <c r="N16" i="36"/>
  <c r="M16" i="36"/>
  <c r="L16" i="36"/>
  <c r="G16" i="36"/>
  <c r="H16" i="36" s="1"/>
  <c r="F16" i="36"/>
  <c r="Q15" i="36"/>
  <c r="F15" i="36" s="1"/>
  <c r="M15" i="36"/>
  <c r="N15" i="36" s="1"/>
  <c r="H15" i="36"/>
  <c r="G15" i="36"/>
  <c r="Q14" i="36"/>
  <c r="F14" i="36" s="1"/>
  <c r="N14" i="36"/>
  <c r="M14" i="36"/>
  <c r="L14" i="36"/>
  <c r="G14" i="36"/>
  <c r="H14" i="36" s="1"/>
  <c r="Q13" i="36"/>
  <c r="L13" i="36" s="1"/>
  <c r="M13" i="36"/>
  <c r="N13" i="36" s="1"/>
  <c r="H13" i="36"/>
  <c r="G13" i="36"/>
  <c r="F13" i="36"/>
  <c r="Q12" i="36"/>
  <c r="N12" i="36"/>
  <c r="M12" i="36"/>
  <c r="L12" i="36"/>
  <c r="G12" i="36"/>
  <c r="H12" i="36" s="1"/>
  <c r="F12" i="36"/>
  <c r="Q11" i="36"/>
  <c r="F11" i="36" s="1"/>
  <c r="M11" i="36"/>
  <c r="N11" i="36" s="1"/>
  <c r="H11" i="36"/>
  <c r="G11" i="36"/>
  <c r="Q10" i="36"/>
  <c r="F10" i="36" s="1"/>
  <c r="N10" i="36"/>
  <c r="M10" i="36"/>
  <c r="L10" i="36"/>
  <c r="G10" i="36"/>
  <c r="H10" i="36" s="1"/>
  <c r="Q9" i="36"/>
  <c r="L9" i="36" s="1"/>
  <c r="M9" i="36"/>
  <c r="N9" i="36" s="1"/>
  <c r="H9" i="36"/>
  <c r="G9" i="36"/>
  <c r="F9" i="36"/>
  <c r="Q8" i="36"/>
  <c r="N8" i="36"/>
  <c r="M8" i="36"/>
  <c r="L8" i="36"/>
  <c r="G8" i="36"/>
  <c r="H8" i="36" s="1"/>
  <c r="F8" i="36"/>
  <c r="Q7" i="36"/>
  <c r="F7" i="36" s="1"/>
  <c r="M7" i="36"/>
  <c r="N7" i="36" s="1"/>
  <c r="H7" i="36"/>
  <c r="G7" i="36"/>
  <c r="Q6" i="36"/>
  <c r="F6" i="36" s="1"/>
  <c r="N6" i="36"/>
  <c r="M6" i="36"/>
  <c r="L6" i="36"/>
  <c r="G6" i="36"/>
  <c r="H6" i="36" s="1"/>
  <c r="Q5" i="36"/>
  <c r="L5" i="36" s="1"/>
  <c r="M5" i="36"/>
  <c r="N5" i="36" s="1"/>
  <c r="H5" i="36"/>
  <c r="G5" i="36"/>
  <c r="F5" i="36"/>
  <c r="Q4" i="36"/>
  <c r="Q28" i="36" s="1"/>
  <c r="N4" i="36"/>
  <c r="M4" i="36"/>
  <c r="L4" i="36"/>
  <c r="G4" i="36"/>
  <c r="H4" i="36" s="1"/>
  <c r="F4" i="36"/>
  <c r="L28" i="36" l="1"/>
  <c r="F28" i="36"/>
  <c r="F26" i="36"/>
  <c r="L7" i="36"/>
  <c r="L11" i="36"/>
  <c r="L15" i="36"/>
  <c r="L19" i="36"/>
  <c r="L23" i="36"/>
  <c r="L27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<sst xmlns="http://schemas.openxmlformats.org/spreadsheetml/2006/main" count="191" uniqueCount="86">
  <si>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</si>
  <si>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</si>
  <si>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</si>
  <si>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</si>
  <si>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</si>
  <si>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</si>
  <si>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</si>
  <si>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</si>
  <si>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</si>
  <si>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</si>
  <si>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</si>
  <si>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</si>
  <si>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</si>
  <si>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</si>
  <si>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</si>
  <si>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</si>
  <si>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</si>
  <si>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</si>
  <si>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</si>
  <si>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</si>
  <si>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</si>
  <si>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</si>
  <si>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</si>
  <si>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</si>
  <si>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</si>
  <si>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</si>
  <si>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</si>
  <si>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</si>
  <si>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</si>
  <si>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</si>
  <si>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</si>
  <si>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</si>
  <si>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</si>
  <si>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</si>
  <si>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</si>
  <si>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</si>
  <si>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</si>
  <si>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</si>
  <si>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</si>
  <si>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</si>
  <si>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</si>
  <si>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</si>
  <si>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</si>
  <si>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</si>
  <si>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</si>
  <si>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</si>
  <si>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</si>
  <si>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</si>
  <si>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</si>
  <si>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</si>
  <si>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</si>
  <si>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</si>
  <si>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</si>
  <si>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</si>
  <si>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</si>
  <si>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</si>
  <si>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</si>
  <si>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</si>
  <si>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</si>
  <si>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</si>
  <si>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</si>
  <si>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</si>
  <si>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</si>
  <si>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</si>
  <si>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</si>
  <si>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</si>
  <si>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</si>
  <si>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</si>
  <si>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</si>
  <si>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</si>
  <si>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</si>
  <si>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</si>
  <si>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</si>
  <si>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</si>
  <si>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</si>
  <si>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</si>
  <si>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</si>
  <si>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</si>
  <si>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</si>
  <si>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</si>
  <si>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</si>
  <si>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</si>
  <si>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</si>
  <si>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2023 рік</t>
  </si>
  <si>
    <t xml:space="preserve">станом на  1 серпня 2023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</si>
  <si>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01.08.2023)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</si>
</sst>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34998626667073579"/>
      <name val="Times New Roman"/>
      <family val="1"/>
      <charset val="204"/>
    </font>
    <font>
      <sz val="13"/>
      <color theme="0" tint="-0.34998626667073579"/>
      <name val="Times New Roman CE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/>
    </xf>
    <xf numFmtId="10" fontId="14" fillId="3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5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65" fillId="0" borderId="0" xfId="0" applyFont="1"/>
    <xf numFmtId="10" fontId="15" fillId="0" borderId="0" xfId="0" applyNumberFormat="1" applyFont="1" applyAlignment="1">
      <alignment horizontal="center" vertical="center" shrinkToFit="1"/>
    </xf>
    <xf numFmtId="10" fontId="15" fillId="5" borderId="0" xfId="0" applyNumberFormat="1" applyFont="1" applyFill="1" applyAlignment="1">
      <alignment horizontal="center" vertical="center" shrinkToFit="1"/>
    </xf>
    <xf numFmtId="0" fontId="4" fillId="5" borderId="0" xfId="0" applyFont="1" applyFill="1"/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6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</cellXfs>
  <cellStyles count="4">
    <cellStyle name="Денежный" xfId="1" builtinId="4"/>
    <cellStyle name="Обычный" xfId="0" builtinId="0"/>
    <cellStyle name="Обычный 2 2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.gula\Desktop\01.08.2023%20&#1060;&#1086;&#1088;&#1084;&#1091;&#1083;&#1080;.xlsx" TargetMode="External"/><Relationship Id="rId1" Type="http://schemas.openxmlformats.org/officeDocument/2006/relationships/externalLinkPath" Target="file:///C:\Users\r.gula\Desktop\01.08.2023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/>
      <sheetData sheetId="1"/>
      <sheetData sheetId="2"/>
      <sheetData sheetId="3"/>
      <sheetData sheetId="4">
        <row r="7">
          <cell r="C7">
            <v>0</v>
          </cell>
          <cell r="M7">
            <v>0</v>
          </cell>
        </row>
        <row r="8">
          <cell r="C8">
            <v>262</v>
          </cell>
          <cell r="M8">
            <v>32</v>
          </cell>
        </row>
        <row r="9">
          <cell r="C9">
            <v>229</v>
          </cell>
          <cell r="M9">
            <v>23</v>
          </cell>
        </row>
        <row r="10">
          <cell r="C10">
            <v>743</v>
          </cell>
          <cell r="M10">
            <v>24</v>
          </cell>
        </row>
        <row r="11">
          <cell r="C11">
            <v>381</v>
          </cell>
          <cell r="M11">
            <v>51</v>
          </cell>
        </row>
        <row r="12">
          <cell r="C12">
            <v>319</v>
          </cell>
          <cell r="M12">
            <v>13</v>
          </cell>
        </row>
        <row r="13">
          <cell r="C13">
            <v>316</v>
          </cell>
          <cell r="M13">
            <v>12</v>
          </cell>
        </row>
        <row r="14">
          <cell r="C14">
            <v>263</v>
          </cell>
          <cell r="M14">
            <v>18</v>
          </cell>
        </row>
        <row r="15">
          <cell r="C15">
            <v>282</v>
          </cell>
          <cell r="M15">
            <v>36</v>
          </cell>
        </row>
        <row r="16">
          <cell r="C16">
            <v>1405</v>
          </cell>
          <cell r="M16">
            <v>74</v>
          </cell>
        </row>
        <row r="17">
          <cell r="C17">
            <v>153</v>
          </cell>
          <cell r="M17">
            <v>4</v>
          </cell>
        </row>
        <row r="18">
          <cell r="C18">
            <v>64</v>
          </cell>
          <cell r="M18">
            <v>5</v>
          </cell>
        </row>
        <row r="19">
          <cell r="C19">
            <v>505</v>
          </cell>
          <cell r="M19">
            <v>31</v>
          </cell>
        </row>
        <row r="20">
          <cell r="C20">
            <v>247</v>
          </cell>
          <cell r="M20">
            <v>18</v>
          </cell>
        </row>
        <row r="21">
          <cell r="C21">
            <v>500</v>
          </cell>
          <cell r="M21">
            <v>21</v>
          </cell>
        </row>
        <row r="22">
          <cell r="C22">
            <v>274</v>
          </cell>
          <cell r="M22">
            <v>28</v>
          </cell>
        </row>
        <row r="23">
          <cell r="C23">
            <v>245</v>
          </cell>
          <cell r="M23">
            <v>18</v>
          </cell>
        </row>
        <row r="24">
          <cell r="C24">
            <v>0</v>
          </cell>
          <cell r="M24">
            <v>0</v>
          </cell>
        </row>
        <row r="25">
          <cell r="C25">
            <v>314</v>
          </cell>
          <cell r="M25">
            <v>31</v>
          </cell>
        </row>
        <row r="26">
          <cell r="C26">
            <v>142</v>
          </cell>
          <cell r="M26">
            <v>21</v>
          </cell>
        </row>
        <row r="27">
          <cell r="C27">
            <v>519</v>
          </cell>
          <cell r="M27">
            <v>22</v>
          </cell>
        </row>
        <row r="28">
          <cell r="C28">
            <v>159</v>
          </cell>
          <cell r="M28">
            <v>3</v>
          </cell>
        </row>
        <row r="29">
          <cell r="C29">
            <v>246</v>
          </cell>
          <cell r="M29">
            <v>47</v>
          </cell>
        </row>
        <row r="30">
          <cell r="C30">
            <v>235</v>
          </cell>
          <cell r="M30">
            <v>21</v>
          </cell>
        </row>
      </sheetData>
      <sheetData sheetId="5"/>
      <sheetData sheetId="6"/>
      <sheetData sheetId="7">
        <row r="8">
          <cell r="C8">
            <v>0</v>
          </cell>
        </row>
        <row r="9">
          <cell r="C9">
            <v>3016</v>
          </cell>
        </row>
        <row r="10">
          <cell r="C10">
            <v>1917</v>
          </cell>
        </row>
        <row r="11">
          <cell r="C11">
            <v>8453</v>
          </cell>
        </row>
        <row r="12">
          <cell r="C12">
            <v>2794</v>
          </cell>
        </row>
        <row r="13">
          <cell r="C13">
            <v>2791</v>
          </cell>
        </row>
        <row r="14">
          <cell r="C14">
            <v>2512</v>
          </cell>
        </row>
        <row r="15">
          <cell r="C15">
            <v>3317</v>
          </cell>
        </row>
        <row r="16">
          <cell r="C16">
            <v>1112</v>
          </cell>
        </row>
        <row r="17">
          <cell r="C17">
            <v>10301</v>
          </cell>
        </row>
        <row r="18">
          <cell r="C18">
            <v>2336</v>
          </cell>
        </row>
        <row r="19">
          <cell r="C19">
            <v>1127</v>
          </cell>
        </row>
        <row r="20">
          <cell r="C20">
            <v>3059</v>
          </cell>
        </row>
        <row r="21">
          <cell r="C21">
            <v>2379</v>
          </cell>
        </row>
        <row r="22">
          <cell r="C22">
            <v>5343</v>
          </cell>
        </row>
        <row r="23">
          <cell r="C23">
            <v>3508</v>
          </cell>
        </row>
        <row r="24">
          <cell r="C24">
            <v>2014</v>
          </cell>
        </row>
        <row r="25">
          <cell r="C25">
            <v>0</v>
          </cell>
        </row>
        <row r="26">
          <cell r="C26">
            <v>1448</v>
          </cell>
        </row>
        <row r="27">
          <cell r="C27">
            <v>1147</v>
          </cell>
        </row>
        <row r="28">
          <cell r="C28">
            <v>5426</v>
          </cell>
        </row>
        <row r="29">
          <cell r="C29">
            <v>1070</v>
          </cell>
        </row>
        <row r="30">
          <cell r="C30">
            <v>1950</v>
          </cell>
        </row>
        <row r="31">
          <cell r="C31">
            <v>2605</v>
          </cell>
        </row>
      </sheetData>
      <sheetData sheetId="8"/>
      <sheetData sheetId="9">
        <row r="7">
          <cell r="C7">
            <v>0</v>
          </cell>
        </row>
        <row r="8">
          <cell r="C8">
            <v>193</v>
          </cell>
        </row>
        <row r="9">
          <cell r="C9">
            <v>186</v>
          </cell>
        </row>
        <row r="10">
          <cell r="C10">
            <v>404</v>
          </cell>
        </row>
        <row r="11">
          <cell r="C11">
            <v>108</v>
          </cell>
        </row>
        <row r="12">
          <cell r="C12">
            <v>174</v>
          </cell>
        </row>
        <row r="13">
          <cell r="C13">
            <v>154</v>
          </cell>
        </row>
        <row r="14">
          <cell r="C14">
            <v>186</v>
          </cell>
        </row>
        <row r="15">
          <cell r="C15">
            <v>168</v>
          </cell>
        </row>
        <row r="16">
          <cell r="C16">
            <v>676</v>
          </cell>
        </row>
        <row r="17">
          <cell r="C17">
            <v>79</v>
          </cell>
        </row>
        <row r="18">
          <cell r="C18">
            <v>19</v>
          </cell>
        </row>
        <row r="19">
          <cell r="C19">
            <v>274</v>
          </cell>
        </row>
        <row r="20">
          <cell r="C20">
            <v>131</v>
          </cell>
        </row>
        <row r="21">
          <cell r="C21">
            <v>339</v>
          </cell>
        </row>
        <row r="22">
          <cell r="C22">
            <v>182</v>
          </cell>
        </row>
        <row r="23">
          <cell r="C23">
            <v>145</v>
          </cell>
        </row>
        <row r="24">
          <cell r="C24">
            <v>0</v>
          </cell>
        </row>
        <row r="25">
          <cell r="C25">
            <v>144</v>
          </cell>
        </row>
        <row r="26">
          <cell r="C26">
            <v>136</v>
          </cell>
        </row>
        <row r="27">
          <cell r="C27">
            <v>320</v>
          </cell>
        </row>
        <row r="28">
          <cell r="C28">
            <v>47</v>
          </cell>
        </row>
        <row r="29">
          <cell r="C29">
            <v>211</v>
          </cell>
        </row>
        <row r="30">
          <cell r="C30">
            <v>140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27"/>
  <sheetViews>
    <sheetView view="pageBreakPreview" zoomScale="80" zoomScaleNormal="80" zoomScaleSheetLayoutView="80"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AK24" sqref="AK24"/>
    </sheetView>
  </sheetViews>
  <sheetFormatPr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28515625" style="51" customWidth="1"/>
    <col min="30" max="30" width="7.28515625" style="51" customWidth="1"/>
    <col min="31" max="31" width="6.85546875" style="51" customWidth="1"/>
    <col min="32" max="32" width="7.5703125" style="51" customWidth="1"/>
    <col min="33" max="33" width="0.28515625" style="51" customWidth="1"/>
    <col min="34" max="34" width="11.7109375" style="51" customWidth="1"/>
    <col min="35" max="35" width="10.7109375" style="51" customWidth="1"/>
    <col min="36" max="36" width="7.7109375" style="51" customWidth="1"/>
    <col min="37" max="16384" width="9.140625" style="51"/>
  </cols>
  <sheetData>
    <row r="1" spans="1:35" s="36" customFormat="1" ht="24.75" customHeight="1">
      <c r="A1" s="162" t="s">
        <v>27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</row>
    <row r="2" spans="1:35" s="36" customFormat="1" ht="19.5" customHeight="1">
      <c r="A2" s="163" t="s">
        <v>82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</row>
    <row r="3" spans="1:35" s="36" customFormat="1" ht="26.25" customHeight="1">
      <c r="A3" s="164" t="s">
        <v>84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</row>
    <row r="4" spans="1:35" s="39" customFormat="1" ht="80.25" customHeight="1">
      <c r="A4" s="187" t="s">
        <v>25</v>
      </c>
      <c r="B4" s="190" t="s">
        <v>44</v>
      </c>
      <c r="C4" s="193" t="s">
        <v>56</v>
      </c>
      <c r="D4" s="194"/>
      <c r="E4" s="195"/>
      <c r="F4" s="37"/>
      <c r="G4" s="177" t="s">
        <v>74</v>
      </c>
      <c r="H4" s="178"/>
      <c r="I4" s="168"/>
      <c r="J4" s="38"/>
      <c r="K4" s="165" t="s">
        <v>75</v>
      </c>
      <c r="L4" s="166"/>
      <c r="M4" s="166"/>
      <c r="N4" s="167"/>
      <c r="O4" s="113"/>
      <c r="P4" s="165" t="s">
        <v>76</v>
      </c>
      <c r="Q4" s="178"/>
      <c r="R4" s="178"/>
      <c r="S4" s="168"/>
      <c r="T4" s="113"/>
      <c r="U4" s="165" t="s">
        <v>77</v>
      </c>
      <c r="V4" s="178"/>
      <c r="W4" s="178"/>
      <c r="X4" s="168"/>
      <c r="Y4" s="113"/>
      <c r="Z4" s="199" t="s">
        <v>78</v>
      </c>
      <c r="AA4" s="200"/>
      <c r="AB4" s="201"/>
      <c r="AC4" s="114"/>
      <c r="AD4" s="165" t="s">
        <v>79</v>
      </c>
      <c r="AE4" s="166"/>
      <c r="AF4" s="167"/>
      <c r="AG4" s="113"/>
      <c r="AH4" s="165" t="s">
        <v>80</v>
      </c>
      <c r="AI4" s="168"/>
    </row>
    <row r="5" spans="1:35" s="39" customFormat="1" ht="45.75" customHeight="1">
      <c r="A5" s="188"/>
      <c r="B5" s="191"/>
      <c r="C5" s="196"/>
      <c r="D5" s="197"/>
      <c r="E5" s="198"/>
      <c r="F5" s="40"/>
      <c r="G5" s="184" t="s">
        <v>68</v>
      </c>
      <c r="H5" s="184"/>
      <c r="I5" s="184"/>
      <c r="J5" s="115"/>
      <c r="K5" s="183" t="s">
        <v>69</v>
      </c>
      <c r="L5" s="183"/>
      <c r="M5" s="183"/>
      <c r="N5" s="183"/>
      <c r="O5" s="111"/>
      <c r="P5" s="183" t="s">
        <v>70</v>
      </c>
      <c r="Q5" s="183"/>
      <c r="R5" s="183"/>
      <c r="S5" s="183"/>
      <c r="T5" s="111"/>
      <c r="U5" s="183" t="s">
        <v>39</v>
      </c>
      <c r="V5" s="184" t="s">
        <v>42</v>
      </c>
      <c r="W5" s="184" t="s">
        <v>43</v>
      </c>
      <c r="X5" s="183" t="s">
        <v>50</v>
      </c>
      <c r="Y5" s="111"/>
      <c r="Z5" s="183" t="s">
        <v>51</v>
      </c>
      <c r="AA5" s="183"/>
      <c r="AB5" s="183"/>
      <c r="AC5" s="112"/>
      <c r="AD5" s="177" t="s">
        <v>52</v>
      </c>
      <c r="AE5" s="178"/>
      <c r="AF5" s="168"/>
      <c r="AG5" s="111"/>
      <c r="AH5" s="183" t="s">
        <v>52</v>
      </c>
      <c r="AI5" s="183"/>
    </row>
    <row r="6" spans="1:35" s="39" customFormat="1" ht="21" customHeight="1">
      <c r="A6" s="188"/>
      <c r="B6" s="191"/>
      <c r="C6" s="181">
        <v>2022</v>
      </c>
      <c r="D6" s="181">
        <v>2023</v>
      </c>
      <c r="E6" s="173" t="s">
        <v>28</v>
      </c>
      <c r="F6" s="40"/>
      <c r="G6" s="171">
        <v>2022</v>
      </c>
      <c r="H6" s="171">
        <v>2023</v>
      </c>
      <c r="I6" s="173" t="s">
        <v>28</v>
      </c>
      <c r="J6" s="115"/>
      <c r="K6" s="175">
        <v>2022</v>
      </c>
      <c r="L6" s="177">
        <v>2023</v>
      </c>
      <c r="M6" s="178"/>
      <c r="N6" s="168"/>
      <c r="O6" s="111"/>
      <c r="P6" s="175">
        <v>2022</v>
      </c>
      <c r="Q6" s="177">
        <v>2023</v>
      </c>
      <c r="R6" s="178"/>
      <c r="S6" s="168"/>
      <c r="T6" s="111"/>
      <c r="U6" s="183"/>
      <c r="V6" s="184"/>
      <c r="W6" s="184"/>
      <c r="X6" s="183"/>
      <c r="Y6" s="111"/>
      <c r="Z6" s="171">
        <v>2022</v>
      </c>
      <c r="AA6" s="171">
        <v>2023</v>
      </c>
      <c r="AB6" s="173" t="s">
        <v>28</v>
      </c>
      <c r="AC6" s="116"/>
      <c r="AD6" s="179">
        <v>2022</v>
      </c>
      <c r="AE6" s="171">
        <v>2023</v>
      </c>
      <c r="AF6" s="185" t="s">
        <v>28</v>
      </c>
      <c r="AG6" s="111"/>
      <c r="AH6" s="171">
        <v>2022</v>
      </c>
      <c r="AI6" s="171">
        <v>2023</v>
      </c>
    </row>
    <row r="7" spans="1:35" s="39" customFormat="1" ht="43.5" customHeight="1">
      <c r="A7" s="188"/>
      <c r="B7" s="191"/>
      <c r="C7" s="182"/>
      <c r="D7" s="182"/>
      <c r="E7" s="174"/>
      <c r="F7" s="41"/>
      <c r="G7" s="172"/>
      <c r="H7" s="172"/>
      <c r="I7" s="174"/>
      <c r="J7" s="41"/>
      <c r="K7" s="176"/>
      <c r="L7" s="111" t="s">
        <v>45</v>
      </c>
      <c r="M7" s="111" t="s">
        <v>48</v>
      </c>
      <c r="N7" s="111" t="s">
        <v>28</v>
      </c>
      <c r="O7" s="41"/>
      <c r="P7" s="176"/>
      <c r="Q7" s="111" t="s">
        <v>45</v>
      </c>
      <c r="R7" s="111" t="s">
        <v>49</v>
      </c>
      <c r="S7" s="111" t="s">
        <v>28</v>
      </c>
      <c r="T7" s="41"/>
      <c r="U7" s="183"/>
      <c r="V7" s="184"/>
      <c r="W7" s="184"/>
      <c r="X7" s="183"/>
      <c r="Y7" s="111"/>
      <c r="Z7" s="172"/>
      <c r="AA7" s="172"/>
      <c r="AB7" s="174"/>
      <c r="AC7" s="117"/>
      <c r="AD7" s="180"/>
      <c r="AE7" s="172"/>
      <c r="AF7" s="186"/>
      <c r="AG7" s="41"/>
      <c r="AH7" s="172"/>
      <c r="AI7" s="172"/>
    </row>
    <row r="8" spans="1:35" s="39" customFormat="1" ht="15" customHeight="1">
      <c r="A8" s="189"/>
      <c r="B8" s="192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23</v>
      </c>
      <c r="AI8" s="42">
        <v>24</v>
      </c>
    </row>
    <row r="9" spans="1:35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 s="39" customFormat="1" ht="24.95" customHeight="1">
      <c r="A10" s="52">
        <v>1</v>
      </c>
      <c r="B10" s="53" t="s">
        <v>20</v>
      </c>
      <c r="C10" s="54">
        <v>2658</v>
      </c>
      <c r="D10" s="106">
        <v>3028</v>
      </c>
      <c r="E10" s="106">
        <v>46</v>
      </c>
      <c r="F10" s="54"/>
      <c r="G10" s="54">
        <v>119</v>
      </c>
      <c r="H10" s="106">
        <v>143</v>
      </c>
      <c r="I10" s="54">
        <v>0</v>
      </c>
      <c r="J10" s="54"/>
      <c r="K10" s="54">
        <v>191</v>
      </c>
      <c r="L10" s="106">
        <v>198</v>
      </c>
      <c r="M10" s="106">
        <v>75</v>
      </c>
      <c r="N10" s="106">
        <v>1</v>
      </c>
      <c r="O10" s="54"/>
      <c r="P10" s="54">
        <v>29</v>
      </c>
      <c r="Q10" s="106">
        <v>25</v>
      </c>
      <c r="R10" s="106">
        <v>1</v>
      </c>
      <c r="S10" s="106">
        <v>0</v>
      </c>
      <c r="T10" s="54"/>
      <c r="U10" s="54">
        <v>28</v>
      </c>
      <c r="V10" s="54">
        <v>21</v>
      </c>
      <c r="W10" s="54">
        <v>21</v>
      </c>
      <c r="X10" s="54">
        <v>1</v>
      </c>
      <c r="Y10" s="54"/>
      <c r="Z10" s="54">
        <v>1862</v>
      </c>
      <c r="AA10" s="54">
        <v>2154</v>
      </c>
      <c r="AB10" s="54">
        <v>45</v>
      </c>
      <c r="AC10" s="54"/>
      <c r="AD10" s="54">
        <v>112</v>
      </c>
      <c r="AE10" s="54">
        <v>180</v>
      </c>
      <c r="AF10" s="54">
        <v>0</v>
      </c>
      <c r="AG10" s="54"/>
      <c r="AH10" s="54">
        <v>345</v>
      </c>
      <c r="AI10" s="106">
        <v>328</v>
      </c>
    </row>
    <row r="11" spans="1:35" s="39" customFormat="1" ht="24.95" customHeight="1">
      <c r="A11" s="52">
        <v>2</v>
      </c>
      <c r="B11" s="53" t="s">
        <v>2</v>
      </c>
      <c r="C11" s="54">
        <v>1477</v>
      </c>
      <c r="D11" s="106">
        <v>1623</v>
      </c>
      <c r="E11" s="106">
        <v>17</v>
      </c>
      <c r="F11" s="54"/>
      <c r="G11" s="54">
        <v>116</v>
      </c>
      <c r="H11" s="106">
        <v>117</v>
      </c>
      <c r="I11" s="54">
        <v>0</v>
      </c>
      <c r="J11" s="54"/>
      <c r="K11" s="54">
        <v>150</v>
      </c>
      <c r="L11" s="106">
        <v>126</v>
      </c>
      <c r="M11" s="106">
        <v>34</v>
      </c>
      <c r="N11" s="106">
        <v>0</v>
      </c>
      <c r="O11" s="54"/>
      <c r="P11" s="54">
        <v>12</v>
      </c>
      <c r="Q11" s="106">
        <v>17</v>
      </c>
      <c r="R11" s="106">
        <v>0</v>
      </c>
      <c r="S11" s="106">
        <v>0</v>
      </c>
      <c r="T11" s="54"/>
      <c r="U11" s="54">
        <v>22</v>
      </c>
      <c r="V11" s="54">
        <v>16</v>
      </c>
      <c r="W11" s="54">
        <v>13</v>
      </c>
      <c r="X11" s="54">
        <v>1</v>
      </c>
      <c r="Y11" s="54"/>
      <c r="Z11" s="54">
        <v>1063</v>
      </c>
      <c r="AA11" s="54">
        <v>1226</v>
      </c>
      <c r="AB11" s="54">
        <v>17</v>
      </c>
      <c r="AC11" s="54"/>
      <c r="AD11" s="54">
        <v>53</v>
      </c>
      <c r="AE11" s="54">
        <v>69</v>
      </c>
      <c r="AF11" s="54">
        <v>0</v>
      </c>
      <c r="AG11" s="54"/>
      <c r="AH11" s="54">
        <v>83</v>
      </c>
      <c r="AI11" s="106">
        <v>68</v>
      </c>
    </row>
    <row r="12" spans="1:35" s="39" customFormat="1" ht="24.95" customHeight="1">
      <c r="A12" s="52">
        <v>3</v>
      </c>
      <c r="B12" s="53" t="s">
        <v>3</v>
      </c>
      <c r="C12" s="54">
        <v>6713</v>
      </c>
      <c r="D12" s="106">
        <v>7265</v>
      </c>
      <c r="E12" s="106">
        <v>45</v>
      </c>
      <c r="F12" s="54"/>
      <c r="G12" s="54">
        <v>251</v>
      </c>
      <c r="H12" s="106">
        <v>289</v>
      </c>
      <c r="I12" s="54">
        <v>0</v>
      </c>
      <c r="J12" s="54"/>
      <c r="K12" s="54">
        <v>474</v>
      </c>
      <c r="L12" s="106">
        <v>593</v>
      </c>
      <c r="M12" s="106">
        <v>158</v>
      </c>
      <c r="N12" s="106">
        <v>1</v>
      </c>
      <c r="O12" s="54"/>
      <c r="P12" s="54">
        <v>29</v>
      </c>
      <c r="Q12" s="106">
        <v>19</v>
      </c>
      <c r="R12" s="106">
        <v>2</v>
      </c>
      <c r="S12" s="106">
        <v>0</v>
      </c>
      <c r="T12" s="54"/>
      <c r="U12" s="54">
        <v>56</v>
      </c>
      <c r="V12" s="54">
        <v>39</v>
      </c>
      <c r="W12" s="54">
        <v>21</v>
      </c>
      <c r="X12" s="54">
        <v>6</v>
      </c>
      <c r="Y12" s="54"/>
      <c r="Z12" s="54">
        <v>5541</v>
      </c>
      <c r="AA12" s="54">
        <v>5851</v>
      </c>
      <c r="AB12" s="54">
        <v>44</v>
      </c>
      <c r="AC12" s="54"/>
      <c r="AD12" s="54">
        <v>253</v>
      </c>
      <c r="AE12" s="54">
        <v>344</v>
      </c>
      <c r="AF12" s="54">
        <v>0</v>
      </c>
      <c r="AG12" s="54"/>
      <c r="AH12" s="54">
        <v>165</v>
      </c>
      <c r="AI12" s="106">
        <v>169</v>
      </c>
    </row>
    <row r="13" spans="1:35" s="39" customFormat="1" ht="24.95" customHeight="1">
      <c r="A13" s="52">
        <v>4</v>
      </c>
      <c r="B13" s="53" t="s">
        <v>21</v>
      </c>
      <c r="C13" s="54">
        <v>3628</v>
      </c>
      <c r="D13" s="106">
        <v>2481</v>
      </c>
      <c r="E13" s="106">
        <v>13</v>
      </c>
      <c r="F13" s="54"/>
      <c r="G13" s="54">
        <v>99</v>
      </c>
      <c r="H13" s="106">
        <v>76</v>
      </c>
      <c r="I13" s="54">
        <v>0</v>
      </c>
      <c r="J13" s="54"/>
      <c r="K13" s="54">
        <v>426</v>
      </c>
      <c r="L13" s="106">
        <v>306</v>
      </c>
      <c r="M13" s="106">
        <v>24</v>
      </c>
      <c r="N13" s="106">
        <v>0</v>
      </c>
      <c r="O13" s="54"/>
      <c r="P13" s="54">
        <v>56</v>
      </c>
      <c r="Q13" s="106">
        <v>40</v>
      </c>
      <c r="R13" s="106">
        <v>0</v>
      </c>
      <c r="S13" s="106">
        <v>0</v>
      </c>
      <c r="T13" s="54"/>
      <c r="U13" s="54">
        <v>14</v>
      </c>
      <c r="V13" s="54">
        <v>7</v>
      </c>
      <c r="W13" s="54">
        <v>2</v>
      </c>
      <c r="X13" s="54">
        <v>2</v>
      </c>
      <c r="Y13" s="54"/>
      <c r="Z13" s="54">
        <v>2667</v>
      </c>
      <c r="AA13" s="54">
        <v>1749</v>
      </c>
      <c r="AB13" s="54">
        <v>13</v>
      </c>
      <c r="AC13" s="54"/>
      <c r="AD13" s="54">
        <v>334</v>
      </c>
      <c r="AE13" s="54">
        <v>270</v>
      </c>
      <c r="AF13" s="54">
        <v>0</v>
      </c>
      <c r="AG13" s="54"/>
      <c r="AH13" s="54">
        <v>46</v>
      </c>
      <c r="AI13" s="106">
        <v>40</v>
      </c>
    </row>
    <row r="14" spans="1:35" s="39" customFormat="1" ht="24.95" customHeight="1">
      <c r="A14" s="52">
        <v>5</v>
      </c>
      <c r="B14" s="53" t="s">
        <v>4</v>
      </c>
      <c r="C14" s="54">
        <v>1987</v>
      </c>
      <c r="D14" s="106">
        <v>2593</v>
      </c>
      <c r="E14" s="106">
        <v>22</v>
      </c>
      <c r="F14" s="54"/>
      <c r="G14" s="54">
        <v>123</v>
      </c>
      <c r="H14" s="106">
        <v>139</v>
      </c>
      <c r="I14" s="54">
        <v>0</v>
      </c>
      <c r="J14" s="54"/>
      <c r="K14" s="54">
        <v>199</v>
      </c>
      <c r="L14" s="106">
        <v>194</v>
      </c>
      <c r="M14" s="106">
        <v>38</v>
      </c>
      <c r="N14" s="106">
        <v>6</v>
      </c>
      <c r="O14" s="54"/>
      <c r="P14" s="54">
        <v>10</v>
      </c>
      <c r="Q14" s="106">
        <v>8</v>
      </c>
      <c r="R14" s="106">
        <v>0</v>
      </c>
      <c r="S14" s="106">
        <v>0</v>
      </c>
      <c r="T14" s="54"/>
      <c r="U14" s="54">
        <v>18</v>
      </c>
      <c r="V14" s="54">
        <v>12</v>
      </c>
      <c r="W14" s="54">
        <v>8</v>
      </c>
      <c r="X14" s="54">
        <v>1</v>
      </c>
      <c r="Y14" s="54"/>
      <c r="Z14" s="54">
        <v>1434</v>
      </c>
      <c r="AA14" s="54">
        <v>1985</v>
      </c>
      <c r="AB14" s="54">
        <v>16</v>
      </c>
      <c r="AC14" s="54"/>
      <c r="AD14" s="54">
        <v>130</v>
      </c>
      <c r="AE14" s="54">
        <v>204</v>
      </c>
      <c r="AF14" s="54">
        <v>0</v>
      </c>
      <c r="AG14" s="54"/>
      <c r="AH14" s="54">
        <v>91</v>
      </c>
      <c r="AI14" s="106">
        <v>63</v>
      </c>
    </row>
    <row r="15" spans="1:35" s="39" customFormat="1" ht="24.95" customHeight="1">
      <c r="A15" s="52">
        <v>6</v>
      </c>
      <c r="B15" s="53" t="s">
        <v>5</v>
      </c>
      <c r="C15" s="54">
        <v>2152</v>
      </c>
      <c r="D15" s="106">
        <v>2391</v>
      </c>
      <c r="E15" s="106">
        <v>46</v>
      </c>
      <c r="F15" s="54"/>
      <c r="G15" s="54">
        <v>119</v>
      </c>
      <c r="H15" s="106">
        <v>110</v>
      </c>
      <c r="I15" s="54">
        <v>0</v>
      </c>
      <c r="J15" s="54"/>
      <c r="K15" s="54">
        <v>193</v>
      </c>
      <c r="L15" s="106">
        <v>210</v>
      </c>
      <c r="M15" s="106">
        <v>21</v>
      </c>
      <c r="N15" s="106">
        <v>2</v>
      </c>
      <c r="O15" s="54"/>
      <c r="P15" s="54">
        <v>9</v>
      </c>
      <c r="Q15" s="106">
        <v>11</v>
      </c>
      <c r="R15" s="106">
        <v>1</v>
      </c>
      <c r="S15" s="106">
        <v>0</v>
      </c>
      <c r="T15" s="54"/>
      <c r="U15" s="54">
        <v>11</v>
      </c>
      <c r="V15" s="54">
        <v>6</v>
      </c>
      <c r="W15" s="54">
        <v>4</v>
      </c>
      <c r="X15" s="54">
        <v>1</v>
      </c>
      <c r="Y15" s="54"/>
      <c r="Z15" s="54">
        <v>1678</v>
      </c>
      <c r="AA15" s="54">
        <v>1891</v>
      </c>
      <c r="AB15" s="54">
        <v>44</v>
      </c>
      <c r="AC15" s="54"/>
      <c r="AD15" s="54">
        <v>108</v>
      </c>
      <c r="AE15" s="54">
        <v>137</v>
      </c>
      <c r="AF15" s="54">
        <v>0</v>
      </c>
      <c r="AG15" s="54"/>
      <c r="AH15" s="54">
        <v>45</v>
      </c>
      <c r="AI15" s="106">
        <v>32</v>
      </c>
    </row>
    <row r="16" spans="1:35" s="39" customFormat="1" ht="24.95" customHeight="1">
      <c r="A16" s="52">
        <v>7</v>
      </c>
      <c r="B16" s="53" t="s">
        <v>6</v>
      </c>
      <c r="C16" s="54">
        <v>3423</v>
      </c>
      <c r="D16" s="106">
        <v>3014</v>
      </c>
      <c r="E16" s="106">
        <v>3</v>
      </c>
      <c r="F16" s="54"/>
      <c r="G16" s="54">
        <v>145</v>
      </c>
      <c r="H16" s="106">
        <v>141</v>
      </c>
      <c r="I16" s="54">
        <v>0</v>
      </c>
      <c r="J16" s="54"/>
      <c r="K16" s="54">
        <v>280</v>
      </c>
      <c r="L16" s="106">
        <v>237</v>
      </c>
      <c r="M16" s="106">
        <v>68</v>
      </c>
      <c r="N16" s="106">
        <v>0</v>
      </c>
      <c r="O16" s="54"/>
      <c r="P16" s="54">
        <v>20</v>
      </c>
      <c r="Q16" s="106">
        <v>15</v>
      </c>
      <c r="R16" s="106">
        <v>0</v>
      </c>
      <c r="S16" s="106">
        <v>0</v>
      </c>
      <c r="T16" s="54"/>
      <c r="U16" s="54">
        <v>18</v>
      </c>
      <c r="V16" s="54">
        <v>8</v>
      </c>
      <c r="W16" s="54">
        <v>6</v>
      </c>
      <c r="X16" s="54">
        <v>3</v>
      </c>
      <c r="Y16" s="54"/>
      <c r="Z16" s="54">
        <v>2683</v>
      </c>
      <c r="AA16" s="54">
        <v>2287</v>
      </c>
      <c r="AB16" s="54">
        <v>3</v>
      </c>
      <c r="AC16" s="54"/>
      <c r="AD16" s="54">
        <v>138</v>
      </c>
      <c r="AE16" s="54">
        <v>179</v>
      </c>
      <c r="AF16" s="54">
        <v>0</v>
      </c>
      <c r="AG16" s="54"/>
      <c r="AH16" s="54">
        <v>157</v>
      </c>
      <c r="AI16" s="106">
        <v>155</v>
      </c>
    </row>
    <row r="17" spans="1:35" s="39" customFormat="1" ht="24.95" customHeight="1">
      <c r="A17" s="52">
        <v>8</v>
      </c>
      <c r="B17" s="53" t="s">
        <v>22</v>
      </c>
      <c r="C17" s="54">
        <v>1091</v>
      </c>
      <c r="D17" s="106">
        <v>1318</v>
      </c>
      <c r="E17" s="106">
        <v>11</v>
      </c>
      <c r="F17" s="54"/>
      <c r="G17" s="54">
        <v>110</v>
      </c>
      <c r="H17" s="106">
        <v>121</v>
      </c>
      <c r="I17" s="54">
        <v>0</v>
      </c>
      <c r="J17" s="54"/>
      <c r="K17" s="54">
        <v>142</v>
      </c>
      <c r="L17" s="106">
        <v>153</v>
      </c>
      <c r="M17" s="106">
        <v>19</v>
      </c>
      <c r="N17" s="106">
        <v>4</v>
      </c>
      <c r="O17" s="54"/>
      <c r="P17" s="54">
        <v>32</v>
      </c>
      <c r="Q17" s="106">
        <v>27</v>
      </c>
      <c r="R17" s="106">
        <v>0</v>
      </c>
      <c r="S17" s="106">
        <v>0</v>
      </c>
      <c r="T17" s="54"/>
      <c r="U17" s="54">
        <v>13</v>
      </c>
      <c r="V17" s="54">
        <v>8</v>
      </c>
      <c r="W17" s="54">
        <v>5</v>
      </c>
      <c r="X17" s="54">
        <v>1</v>
      </c>
      <c r="Y17" s="54"/>
      <c r="Z17" s="54">
        <v>622</v>
      </c>
      <c r="AA17" s="54">
        <v>788</v>
      </c>
      <c r="AB17" s="54">
        <v>7</v>
      </c>
      <c r="AC17" s="54"/>
      <c r="AD17" s="54">
        <v>142</v>
      </c>
      <c r="AE17" s="54">
        <v>188</v>
      </c>
      <c r="AF17" s="54">
        <v>0</v>
      </c>
      <c r="AG17" s="54"/>
      <c r="AH17" s="54">
        <v>43</v>
      </c>
      <c r="AI17" s="106">
        <v>41</v>
      </c>
    </row>
    <row r="18" spans="1:35" s="39" customFormat="1" ht="24.95" customHeight="1">
      <c r="A18" s="52">
        <v>9</v>
      </c>
      <c r="B18" s="53" t="s">
        <v>66</v>
      </c>
      <c r="C18" s="54">
        <v>9204</v>
      </c>
      <c r="D18" s="106">
        <v>11182</v>
      </c>
      <c r="E18" s="106">
        <v>35</v>
      </c>
      <c r="F18" s="54"/>
      <c r="G18" s="54">
        <v>398</v>
      </c>
      <c r="H18" s="106">
        <v>491</v>
      </c>
      <c r="I18" s="54">
        <v>0</v>
      </c>
      <c r="J18" s="54"/>
      <c r="K18" s="54">
        <v>1221</v>
      </c>
      <c r="L18" s="106">
        <v>1232</v>
      </c>
      <c r="M18" s="106">
        <v>273</v>
      </c>
      <c r="N18" s="106">
        <v>2</v>
      </c>
      <c r="O18" s="54"/>
      <c r="P18" s="54">
        <v>52</v>
      </c>
      <c r="Q18" s="106">
        <v>59</v>
      </c>
      <c r="R18" s="106">
        <v>2</v>
      </c>
      <c r="S18" s="106">
        <v>0</v>
      </c>
      <c r="T18" s="54"/>
      <c r="U18" s="54">
        <v>83</v>
      </c>
      <c r="V18" s="54">
        <v>47</v>
      </c>
      <c r="W18" s="54">
        <v>36</v>
      </c>
      <c r="X18" s="54">
        <v>4</v>
      </c>
      <c r="Y18" s="54"/>
      <c r="Z18" s="54">
        <v>6172</v>
      </c>
      <c r="AA18" s="54">
        <v>7663</v>
      </c>
      <c r="AB18" s="54">
        <v>33</v>
      </c>
      <c r="AC18" s="54"/>
      <c r="AD18" s="54">
        <v>1139</v>
      </c>
      <c r="AE18" s="54">
        <v>1501</v>
      </c>
      <c r="AF18" s="54">
        <v>0</v>
      </c>
      <c r="AG18" s="54"/>
      <c r="AH18" s="54">
        <v>222</v>
      </c>
      <c r="AI18" s="106">
        <v>236</v>
      </c>
    </row>
    <row r="19" spans="1:35" s="39" customFormat="1" ht="24.95" customHeight="1">
      <c r="A19" s="52">
        <v>10</v>
      </c>
      <c r="B19" s="53" t="s">
        <v>7</v>
      </c>
      <c r="C19" s="54">
        <v>1816</v>
      </c>
      <c r="D19" s="106">
        <v>2013</v>
      </c>
      <c r="E19" s="106">
        <v>22</v>
      </c>
      <c r="F19" s="54"/>
      <c r="G19" s="54">
        <v>51</v>
      </c>
      <c r="H19" s="106">
        <v>53</v>
      </c>
      <c r="I19" s="54">
        <v>0</v>
      </c>
      <c r="J19" s="54"/>
      <c r="K19" s="54">
        <v>128</v>
      </c>
      <c r="L19" s="106">
        <v>124</v>
      </c>
      <c r="M19" s="106">
        <v>51</v>
      </c>
      <c r="N19" s="106">
        <v>1</v>
      </c>
      <c r="O19" s="54"/>
      <c r="P19" s="54">
        <v>3</v>
      </c>
      <c r="Q19" s="106">
        <v>3</v>
      </c>
      <c r="R19" s="106">
        <v>0</v>
      </c>
      <c r="S19" s="106">
        <v>0</v>
      </c>
      <c r="T19" s="54"/>
      <c r="U19" s="54">
        <v>4</v>
      </c>
      <c r="V19" s="54">
        <v>2</v>
      </c>
      <c r="W19" s="54">
        <v>2</v>
      </c>
      <c r="X19" s="54">
        <v>0</v>
      </c>
      <c r="Y19" s="54"/>
      <c r="Z19" s="54">
        <v>1430</v>
      </c>
      <c r="AA19" s="54">
        <v>1641</v>
      </c>
      <c r="AB19" s="54">
        <v>21</v>
      </c>
      <c r="AC19" s="54"/>
      <c r="AD19" s="54">
        <v>66</v>
      </c>
      <c r="AE19" s="54">
        <v>90</v>
      </c>
      <c r="AF19" s="54">
        <v>0</v>
      </c>
      <c r="AG19" s="54"/>
      <c r="AH19" s="54">
        <v>138</v>
      </c>
      <c r="AI19" s="106">
        <v>102</v>
      </c>
    </row>
    <row r="20" spans="1:35" s="39" customFormat="1" ht="24.95" customHeight="1">
      <c r="A20" s="52">
        <v>11</v>
      </c>
      <c r="B20" s="53" t="s">
        <v>23</v>
      </c>
      <c r="C20" s="54">
        <v>1888</v>
      </c>
      <c r="D20" s="106">
        <v>833</v>
      </c>
      <c r="E20" s="106">
        <v>0</v>
      </c>
      <c r="F20" s="54"/>
      <c r="G20" s="54">
        <v>34</v>
      </c>
      <c r="H20" s="106">
        <v>9</v>
      </c>
      <c r="I20" s="54">
        <v>0</v>
      </c>
      <c r="J20" s="54"/>
      <c r="K20" s="54">
        <v>115</v>
      </c>
      <c r="L20" s="106">
        <v>95</v>
      </c>
      <c r="M20" s="106">
        <v>40</v>
      </c>
      <c r="N20" s="106">
        <v>0</v>
      </c>
      <c r="O20" s="54"/>
      <c r="P20" s="54">
        <v>5</v>
      </c>
      <c r="Q20" s="106">
        <v>4</v>
      </c>
      <c r="R20" s="106">
        <v>0</v>
      </c>
      <c r="S20" s="106">
        <v>0</v>
      </c>
      <c r="T20" s="54"/>
      <c r="U20" s="54">
        <v>0</v>
      </c>
      <c r="V20" s="54">
        <v>0</v>
      </c>
      <c r="W20" s="54">
        <v>1</v>
      </c>
      <c r="X20" s="54">
        <v>1</v>
      </c>
      <c r="Y20" s="54"/>
      <c r="Z20" s="54">
        <v>1659</v>
      </c>
      <c r="AA20" s="54">
        <v>662</v>
      </c>
      <c r="AB20" s="54">
        <v>0</v>
      </c>
      <c r="AC20" s="54"/>
      <c r="AD20" s="54">
        <v>62</v>
      </c>
      <c r="AE20" s="54">
        <v>53</v>
      </c>
      <c r="AF20" s="54">
        <v>0</v>
      </c>
      <c r="AG20" s="54"/>
      <c r="AH20" s="54">
        <v>13</v>
      </c>
      <c r="AI20" s="106">
        <v>10</v>
      </c>
    </row>
    <row r="21" spans="1:35" s="39" customFormat="1" ht="24.95" customHeight="1">
      <c r="A21" s="52">
        <v>12</v>
      </c>
      <c r="B21" s="53" t="s">
        <v>8</v>
      </c>
      <c r="C21" s="54">
        <v>3026</v>
      </c>
      <c r="D21" s="106">
        <v>3312</v>
      </c>
      <c r="E21" s="106">
        <v>16</v>
      </c>
      <c r="F21" s="54"/>
      <c r="G21" s="54">
        <v>204</v>
      </c>
      <c r="H21" s="106">
        <v>179</v>
      </c>
      <c r="I21" s="54">
        <v>0</v>
      </c>
      <c r="J21" s="54"/>
      <c r="K21" s="54">
        <v>366</v>
      </c>
      <c r="L21" s="106">
        <v>351</v>
      </c>
      <c r="M21" s="106">
        <v>101</v>
      </c>
      <c r="N21" s="106">
        <v>2</v>
      </c>
      <c r="O21" s="54"/>
      <c r="P21" s="54">
        <v>28</v>
      </c>
      <c r="Q21" s="106">
        <v>24</v>
      </c>
      <c r="R21" s="106">
        <v>0</v>
      </c>
      <c r="S21" s="106">
        <v>0</v>
      </c>
      <c r="T21" s="54"/>
      <c r="U21" s="54">
        <v>19</v>
      </c>
      <c r="V21" s="54">
        <v>11</v>
      </c>
      <c r="W21" s="54">
        <v>9</v>
      </c>
      <c r="X21" s="54">
        <v>2</v>
      </c>
      <c r="Y21" s="54"/>
      <c r="Z21" s="54">
        <v>1927</v>
      </c>
      <c r="AA21" s="54">
        <v>2191</v>
      </c>
      <c r="AB21" s="54">
        <v>14</v>
      </c>
      <c r="AC21" s="54"/>
      <c r="AD21" s="54">
        <v>326</v>
      </c>
      <c r="AE21" s="54">
        <v>368</v>
      </c>
      <c r="AF21" s="54">
        <v>0</v>
      </c>
      <c r="AG21" s="54"/>
      <c r="AH21" s="54">
        <v>175</v>
      </c>
      <c r="AI21" s="106">
        <v>199</v>
      </c>
    </row>
    <row r="22" spans="1:35" s="39" customFormat="1" ht="24.95" customHeight="1">
      <c r="A22" s="52">
        <v>13</v>
      </c>
      <c r="B22" s="53" t="s">
        <v>9</v>
      </c>
      <c r="C22" s="54">
        <v>2037</v>
      </c>
      <c r="D22" s="106">
        <v>2048</v>
      </c>
      <c r="E22" s="106">
        <v>23</v>
      </c>
      <c r="F22" s="54"/>
      <c r="G22" s="54">
        <v>77</v>
      </c>
      <c r="H22" s="106">
        <v>101</v>
      </c>
      <c r="I22" s="54">
        <v>0</v>
      </c>
      <c r="J22" s="54"/>
      <c r="K22" s="54">
        <v>187</v>
      </c>
      <c r="L22" s="106">
        <v>128</v>
      </c>
      <c r="M22" s="106">
        <v>19</v>
      </c>
      <c r="N22" s="106">
        <v>0</v>
      </c>
      <c r="O22" s="54"/>
      <c r="P22" s="54">
        <v>15</v>
      </c>
      <c r="Q22" s="106">
        <v>16</v>
      </c>
      <c r="R22" s="106">
        <v>0</v>
      </c>
      <c r="S22" s="106">
        <v>0</v>
      </c>
      <c r="T22" s="54"/>
      <c r="U22" s="54">
        <v>7</v>
      </c>
      <c r="V22" s="54">
        <v>5</v>
      </c>
      <c r="W22" s="54">
        <v>4</v>
      </c>
      <c r="X22" s="54">
        <v>1</v>
      </c>
      <c r="Y22" s="54"/>
      <c r="Z22" s="54">
        <v>1573</v>
      </c>
      <c r="AA22" s="54">
        <v>1637</v>
      </c>
      <c r="AB22" s="54">
        <v>23</v>
      </c>
      <c r="AC22" s="54"/>
      <c r="AD22" s="54">
        <v>141</v>
      </c>
      <c r="AE22" s="54">
        <v>134</v>
      </c>
      <c r="AF22" s="54">
        <v>0</v>
      </c>
      <c r="AG22" s="54"/>
      <c r="AH22" s="54">
        <v>44</v>
      </c>
      <c r="AI22" s="106">
        <v>32</v>
      </c>
    </row>
    <row r="23" spans="1:35" s="39" customFormat="1" ht="24.95" customHeight="1">
      <c r="A23" s="52">
        <v>14</v>
      </c>
      <c r="B23" s="53" t="s">
        <v>24</v>
      </c>
      <c r="C23" s="54">
        <v>4288</v>
      </c>
      <c r="D23" s="106">
        <v>5128</v>
      </c>
      <c r="E23" s="106">
        <v>78</v>
      </c>
      <c r="F23" s="54"/>
      <c r="G23" s="54">
        <v>193</v>
      </c>
      <c r="H23" s="106">
        <v>244</v>
      </c>
      <c r="I23" s="54">
        <v>0</v>
      </c>
      <c r="J23" s="54"/>
      <c r="K23" s="54">
        <v>376</v>
      </c>
      <c r="L23" s="106">
        <v>420</v>
      </c>
      <c r="M23" s="106">
        <v>129</v>
      </c>
      <c r="N23" s="106">
        <v>0</v>
      </c>
      <c r="O23" s="54"/>
      <c r="P23" s="54">
        <v>13</v>
      </c>
      <c r="Q23" s="106">
        <v>18</v>
      </c>
      <c r="R23" s="106">
        <v>0</v>
      </c>
      <c r="S23" s="106">
        <v>0</v>
      </c>
      <c r="T23" s="54"/>
      <c r="U23" s="54">
        <v>26</v>
      </c>
      <c r="V23" s="54">
        <v>12</v>
      </c>
      <c r="W23" s="54">
        <v>4</v>
      </c>
      <c r="X23" s="54">
        <v>2</v>
      </c>
      <c r="Y23" s="54"/>
      <c r="Z23" s="54">
        <v>3294</v>
      </c>
      <c r="AA23" s="54">
        <v>3954</v>
      </c>
      <c r="AB23" s="54">
        <v>74</v>
      </c>
      <c r="AC23" s="54"/>
      <c r="AD23" s="54">
        <v>344</v>
      </c>
      <c r="AE23" s="54">
        <v>440</v>
      </c>
      <c r="AF23" s="54">
        <v>4</v>
      </c>
      <c r="AG23" s="54"/>
      <c r="AH23" s="54">
        <v>68</v>
      </c>
      <c r="AI23" s="106">
        <v>52</v>
      </c>
    </row>
    <row r="24" spans="1:35" s="39" customFormat="1" ht="24.95" customHeight="1">
      <c r="A24" s="52">
        <v>15</v>
      </c>
      <c r="B24" s="53" t="s">
        <v>10</v>
      </c>
      <c r="C24" s="54">
        <v>2419</v>
      </c>
      <c r="D24" s="106">
        <v>2960</v>
      </c>
      <c r="E24" s="106">
        <v>19</v>
      </c>
      <c r="F24" s="54"/>
      <c r="G24" s="54">
        <v>115</v>
      </c>
      <c r="H24" s="106">
        <v>124</v>
      </c>
      <c r="I24" s="54">
        <v>0</v>
      </c>
      <c r="J24" s="54"/>
      <c r="K24" s="54">
        <v>187</v>
      </c>
      <c r="L24" s="106">
        <v>141</v>
      </c>
      <c r="M24" s="106">
        <v>23</v>
      </c>
      <c r="N24" s="106">
        <v>2</v>
      </c>
      <c r="O24" s="54"/>
      <c r="P24" s="54">
        <v>15</v>
      </c>
      <c r="Q24" s="106">
        <v>18</v>
      </c>
      <c r="R24" s="106">
        <v>0</v>
      </c>
      <c r="S24" s="106">
        <v>0</v>
      </c>
      <c r="T24" s="54"/>
      <c r="U24" s="54">
        <v>10</v>
      </c>
      <c r="V24" s="54">
        <v>6</v>
      </c>
      <c r="W24" s="54">
        <v>4</v>
      </c>
      <c r="X24" s="54">
        <v>1</v>
      </c>
      <c r="Y24" s="54"/>
      <c r="Z24" s="54">
        <v>1865</v>
      </c>
      <c r="AA24" s="54">
        <v>2437</v>
      </c>
      <c r="AB24" s="54">
        <v>17</v>
      </c>
      <c r="AC24" s="54"/>
      <c r="AD24" s="54">
        <v>84</v>
      </c>
      <c r="AE24" s="54">
        <v>103</v>
      </c>
      <c r="AF24" s="54">
        <v>0</v>
      </c>
      <c r="AG24" s="54"/>
      <c r="AH24" s="54">
        <v>153</v>
      </c>
      <c r="AI24" s="106">
        <v>137</v>
      </c>
    </row>
    <row r="25" spans="1:35" s="39" customFormat="1" ht="24.95" customHeight="1">
      <c r="A25" s="52">
        <v>16</v>
      </c>
      <c r="B25" s="53" t="s">
        <v>11</v>
      </c>
      <c r="C25" s="54">
        <v>1586</v>
      </c>
      <c r="D25" s="106">
        <v>1763</v>
      </c>
      <c r="E25" s="106">
        <v>17</v>
      </c>
      <c r="F25" s="54"/>
      <c r="G25" s="54">
        <v>94</v>
      </c>
      <c r="H25" s="106">
        <v>109</v>
      </c>
      <c r="I25" s="54">
        <v>1</v>
      </c>
      <c r="J25" s="54"/>
      <c r="K25" s="54">
        <v>123</v>
      </c>
      <c r="L25" s="106">
        <v>136</v>
      </c>
      <c r="M25" s="106">
        <v>14</v>
      </c>
      <c r="N25" s="106">
        <v>0</v>
      </c>
      <c r="O25" s="54"/>
      <c r="P25" s="54">
        <v>9</v>
      </c>
      <c r="Q25" s="106">
        <v>13</v>
      </c>
      <c r="R25" s="106">
        <v>0</v>
      </c>
      <c r="S25" s="106">
        <v>0</v>
      </c>
      <c r="T25" s="54"/>
      <c r="U25" s="54">
        <v>15</v>
      </c>
      <c r="V25" s="54">
        <v>10</v>
      </c>
      <c r="W25" s="54">
        <v>7</v>
      </c>
      <c r="X25" s="54">
        <v>1</v>
      </c>
      <c r="Y25" s="54"/>
      <c r="Z25" s="54">
        <v>1160</v>
      </c>
      <c r="AA25" s="54">
        <v>1356</v>
      </c>
      <c r="AB25" s="54">
        <v>16</v>
      </c>
      <c r="AC25" s="54"/>
      <c r="AD25" s="54">
        <v>78</v>
      </c>
      <c r="AE25" s="54">
        <v>72</v>
      </c>
      <c r="AF25" s="54">
        <v>0</v>
      </c>
      <c r="AG25" s="54"/>
      <c r="AH25" s="54">
        <v>122</v>
      </c>
      <c r="AI25" s="106">
        <v>77</v>
      </c>
    </row>
    <row r="26" spans="1:35" s="39" customFormat="1" ht="24.95" customHeight="1">
      <c r="A26" s="52">
        <v>17</v>
      </c>
      <c r="B26" s="53" t="s">
        <v>12</v>
      </c>
      <c r="C26" s="54">
        <v>1574</v>
      </c>
      <c r="D26" s="106">
        <v>1728</v>
      </c>
      <c r="E26" s="106">
        <v>14</v>
      </c>
      <c r="F26" s="54"/>
      <c r="G26" s="54">
        <v>80</v>
      </c>
      <c r="H26" s="106">
        <v>117</v>
      </c>
      <c r="I26" s="54">
        <v>0</v>
      </c>
      <c r="J26" s="54"/>
      <c r="K26" s="54">
        <v>290</v>
      </c>
      <c r="L26" s="106">
        <v>222</v>
      </c>
      <c r="M26" s="106">
        <v>86</v>
      </c>
      <c r="N26" s="106">
        <v>1</v>
      </c>
      <c r="O26" s="54"/>
      <c r="P26" s="54">
        <v>20</v>
      </c>
      <c r="Q26" s="106">
        <v>17</v>
      </c>
      <c r="R26" s="106">
        <v>0</v>
      </c>
      <c r="S26" s="106">
        <v>0</v>
      </c>
      <c r="T26" s="54"/>
      <c r="U26" s="54">
        <v>28</v>
      </c>
      <c r="V26" s="54">
        <v>19</v>
      </c>
      <c r="W26" s="54">
        <v>16</v>
      </c>
      <c r="X26" s="54">
        <v>0</v>
      </c>
      <c r="Y26" s="54"/>
      <c r="Z26" s="54">
        <v>854</v>
      </c>
      <c r="AA26" s="54">
        <v>1089</v>
      </c>
      <c r="AB26" s="54">
        <v>13</v>
      </c>
      <c r="AC26" s="54"/>
      <c r="AD26" s="54">
        <v>135</v>
      </c>
      <c r="AE26" s="54">
        <v>145</v>
      </c>
      <c r="AF26" s="54">
        <v>0</v>
      </c>
      <c r="AG26" s="54"/>
      <c r="AH26" s="54">
        <v>195</v>
      </c>
      <c r="AI26" s="106">
        <v>138</v>
      </c>
    </row>
    <row r="27" spans="1:35" s="39" customFormat="1" ht="24.95" customHeight="1">
      <c r="A27" s="52">
        <v>18</v>
      </c>
      <c r="B27" s="53" t="s">
        <v>13</v>
      </c>
      <c r="C27" s="54">
        <v>1041</v>
      </c>
      <c r="D27" s="106">
        <v>1189</v>
      </c>
      <c r="E27" s="106">
        <v>4</v>
      </c>
      <c r="F27" s="54"/>
      <c r="G27" s="54">
        <v>81</v>
      </c>
      <c r="H27" s="106">
        <v>110</v>
      </c>
      <c r="I27" s="54">
        <v>0</v>
      </c>
      <c r="J27" s="54"/>
      <c r="K27" s="54">
        <v>108</v>
      </c>
      <c r="L27" s="106">
        <v>126</v>
      </c>
      <c r="M27" s="106">
        <v>53</v>
      </c>
      <c r="N27" s="106">
        <v>0</v>
      </c>
      <c r="O27" s="54"/>
      <c r="P27" s="54">
        <v>15</v>
      </c>
      <c r="Q27" s="106">
        <v>13</v>
      </c>
      <c r="R27" s="106">
        <v>0</v>
      </c>
      <c r="S27" s="106">
        <v>0</v>
      </c>
      <c r="T27" s="54"/>
      <c r="U27" s="54">
        <v>8</v>
      </c>
      <c r="V27" s="54">
        <v>5</v>
      </c>
      <c r="W27" s="54">
        <v>2</v>
      </c>
      <c r="X27" s="54">
        <v>0</v>
      </c>
      <c r="Y27" s="54"/>
      <c r="Z27" s="54">
        <v>685</v>
      </c>
      <c r="AA27" s="54">
        <v>805</v>
      </c>
      <c r="AB27" s="54">
        <v>4</v>
      </c>
      <c r="AC27" s="54"/>
      <c r="AD27" s="54">
        <v>63</v>
      </c>
      <c r="AE27" s="54">
        <v>61</v>
      </c>
      <c r="AF27" s="54">
        <v>0</v>
      </c>
      <c r="AG27" s="54"/>
      <c r="AH27" s="54">
        <v>89</v>
      </c>
      <c r="AI27" s="106">
        <v>74</v>
      </c>
    </row>
    <row r="28" spans="1:35" s="39" customFormat="1" ht="24.95" customHeight="1">
      <c r="A28" s="52">
        <v>19</v>
      </c>
      <c r="B28" s="53" t="s">
        <v>14</v>
      </c>
      <c r="C28" s="54">
        <v>4528</v>
      </c>
      <c r="D28" s="106">
        <v>4549</v>
      </c>
      <c r="E28" s="106">
        <v>12</v>
      </c>
      <c r="F28" s="54"/>
      <c r="G28" s="54">
        <v>185</v>
      </c>
      <c r="H28" s="106">
        <v>240</v>
      </c>
      <c r="I28" s="54">
        <v>0</v>
      </c>
      <c r="J28" s="54"/>
      <c r="K28" s="54">
        <v>320</v>
      </c>
      <c r="L28" s="106">
        <v>384</v>
      </c>
      <c r="M28" s="106">
        <v>75</v>
      </c>
      <c r="N28" s="106">
        <v>0</v>
      </c>
      <c r="O28" s="54"/>
      <c r="P28" s="54">
        <v>13</v>
      </c>
      <c r="Q28" s="106">
        <v>16</v>
      </c>
      <c r="R28" s="106">
        <v>0</v>
      </c>
      <c r="S28" s="106">
        <v>0</v>
      </c>
      <c r="T28" s="54"/>
      <c r="U28" s="54">
        <v>40</v>
      </c>
      <c r="V28" s="54">
        <v>23</v>
      </c>
      <c r="W28" s="54">
        <v>17</v>
      </c>
      <c r="X28" s="54">
        <v>11</v>
      </c>
      <c r="Y28" s="54"/>
      <c r="Z28" s="54">
        <v>3611</v>
      </c>
      <c r="AA28" s="54">
        <v>3530</v>
      </c>
      <c r="AB28" s="54">
        <v>12</v>
      </c>
      <c r="AC28" s="54"/>
      <c r="AD28" s="54">
        <v>281</v>
      </c>
      <c r="AE28" s="54">
        <v>303</v>
      </c>
      <c r="AF28" s="54">
        <v>0</v>
      </c>
      <c r="AG28" s="54"/>
      <c r="AH28" s="54">
        <v>118</v>
      </c>
      <c r="AI28" s="106">
        <v>76</v>
      </c>
    </row>
    <row r="29" spans="1:35" s="39" customFormat="1" ht="24.95" customHeight="1">
      <c r="A29" s="52">
        <v>20</v>
      </c>
      <c r="B29" s="53" t="s">
        <v>15</v>
      </c>
      <c r="C29" s="54">
        <v>1694</v>
      </c>
      <c r="D29" s="106">
        <v>1035</v>
      </c>
      <c r="E29" s="106">
        <v>1</v>
      </c>
      <c r="F29" s="54"/>
      <c r="G29" s="54">
        <v>61</v>
      </c>
      <c r="H29" s="106">
        <v>28</v>
      </c>
      <c r="I29" s="54">
        <v>0</v>
      </c>
      <c r="J29" s="54"/>
      <c r="K29" s="54">
        <v>177</v>
      </c>
      <c r="L29" s="106">
        <v>159</v>
      </c>
      <c r="M29" s="106">
        <v>18</v>
      </c>
      <c r="N29" s="106">
        <v>0</v>
      </c>
      <c r="O29" s="54"/>
      <c r="P29" s="54">
        <v>4</v>
      </c>
      <c r="Q29" s="106">
        <v>1</v>
      </c>
      <c r="R29" s="106">
        <v>0</v>
      </c>
      <c r="S29" s="106">
        <v>0</v>
      </c>
      <c r="T29" s="54"/>
      <c r="U29" s="54">
        <v>1</v>
      </c>
      <c r="V29" s="54">
        <v>2</v>
      </c>
      <c r="W29" s="54">
        <v>1</v>
      </c>
      <c r="X29" s="54">
        <v>3</v>
      </c>
      <c r="Y29" s="54"/>
      <c r="Z29" s="54">
        <v>1253</v>
      </c>
      <c r="AA29" s="54">
        <v>645</v>
      </c>
      <c r="AB29" s="54">
        <v>1</v>
      </c>
      <c r="AC29" s="54"/>
      <c r="AD29" s="54">
        <v>81</v>
      </c>
      <c r="AE29" s="54">
        <v>84</v>
      </c>
      <c r="AF29" s="54">
        <v>0</v>
      </c>
      <c r="AG29" s="54"/>
      <c r="AH29" s="54">
        <v>118</v>
      </c>
      <c r="AI29" s="106">
        <v>118</v>
      </c>
    </row>
    <row r="30" spans="1:35" s="39" customFormat="1" ht="24.95" customHeight="1">
      <c r="A30" s="52">
        <v>21</v>
      </c>
      <c r="B30" s="53" t="s">
        <v>16</v>
      </c>
      <c r="C30" s="54">
        <v>1766</v>
      </c>
      <c r="D30" s="106">
        <v>2008</v>
      </c>
      <c r="E30" s="106">
        <v>15</v>
      </c>
      <c r="F30" s="54"/>
      <c r="G30" s="54">
        <v>114</v>
      </c>
      <c r="H30" s="106">
        <v>171</v>
      </c>
      <c r="I30" s="54">
        <v>0</v>
      </c>
      <c r="J30" s="54"/>
      <c r="K30" s="54">
        <v>182</v>
      </c>
      <c r="L30" s="106">
        <v>176</v>
      </c>
      <c r="M30" s="106">
        <v>69</v>
      </c>
      <c r="N30" s="106">
        <v>0</v>
      </c>
      <c r="O30" s="54"/>
      <c r="P30" s="54">
        <v>29</v>
      </c>
      <c r="Q30" s="106">
        <v>41</v>
      </c>
      <c r="R30" s="106">
        <v>0</v>
      </c>
      <c r="S30" s="106">
        <v>0</v>
      </c>
      <c r="T30" s="54"/>
      <c r="U30" s="54">
        <v>12</v>
      </c>
      <c r="V30" s="54">
        <v>6</v>
      </c>
      <c r="W30" s="54">
        <v>5</v>
      </c>
      <c r="X30" s="54">
        <v>0</v>
      </c>
      <c r="Y30" s="54"/>
      <c r="Z30" s="54">
        <v>1238</v>
      </c>
      <c r="AA30" s="54">
        <v>1353</v>
      </c>
      <c r="AB30" s="54">
        <v>15</v>
      </c>
      <c r="AC30" s="54"/>
      <c r="AD30" s="54">
        <v>87</v>
      </c>
      <c r="AE30" s="54">
        <v>115</v>
      </c>
      <c r="AF30" s="54">
        <v>0</v>
      </c>
      <c r="AG30" s="54"/>
      <c r="AH30" s="54">
        <v>116</v>
      </c>
      <c r="AI30" s="106">
        <v>152</v>
      </c>
    </row>
    <row r="31" spans="1:35" s="39" customFormat="1" ht="24.95" customHeight="1">
      <c r="A31" s="52">
        <v>22</v>
      </c>
      <c r="B31" s="53" t="s">
        <v>17</v>
      </c>
      <c r="C31" s="54">
        <v>1862</v>
      </c>
      <c r="D31" s="106">
        <v>2261</v>
      </c>
      <c r="E31" s="106">
        <v>11</v>
      </c>
      <c r="F31" s="54"/>
      <c r="G31" s="54">
        <v>90</v>
      </c>
      <c r="H31" s="106">
        <v>105</v>
      </c>
      <c r="I31" s="54">
        <v>0</v>
      </c>
      <c r="J31" s="54"/>
      <c r="K31" s="54">
        <v>117</v>
      </c>
      <c r="L31" s="106">
        <v>110</v>
      </c>
      <c r="M31" s="106">
        <v>26</v>
      </c>
      <c r="N31" s="106">
        <v>0</v>
      </c>
      <c r="O31" s="54"/>
      <c r="P31" s="54">
        <v>11</v>
      </c>
      <c r="Q31" s="106">
        <v>14</v>
      </c>
      <c r="R31" s="106">
        <v>0</v>
      </c>
      <c r="S31" s="106">
        <v>0</v>
      </c>
      <c r="T31" s="54"/>
      <c r="U31" s="54">
        <v>9</v>
      </c>
      <c r="V31" s="54">
        <v>4</v>
      </c>
      <c r="W31" s="54">
        <v>2</v>
      </c>
      <c r="X31" s="54">
        <v>0</v>
      </c>
      <c r="Y31" s="54"/>
      <c r="Z31" s="54">
        <v>1492</v>
      </c>
      <c r="AA31" s="54">
        <v>1848</v>
      </c>
      <c r="AB31" s="54">
        <v>11</v>
      </c>
      <c r="AC31" s="54"/>
      <c r="AD31" s="54">
        <v>88</v>
      </c>
      <c r="AE31" s="54">
        <v>126</v>
      </c>
      <c r="AF31" s="54">
        <v>0</v>
      </c>
      <c r="AG31" s="54"/>
      <c r="AH31" s="54">
        <v>64</v>
      </c>
      <c r="AI31" s="106">
        <v>58</v>
      </c>
    </row>
    <row r="32" spans="1:35" s="39" customFormat="1" ht="24.95" customHeight="1">
      <c r="A32" s="52">
        <v>23</v>
      </c>
      <c r="B32" s="34" t="s">
        <v>19</v>
      </c>
      <c r="C32" s="54">
        <v>1179</v>
      </c>
      <c r="D32" s="106">
        <v>1221</v>
      </c>
      <c r="E32" s="106">
        <v>12</v>
      </c>
      <c r="F32" s="54"/>
      <c r="G32" s="54">
        <v>143</v>
      </c>
      <c r="H32" s="106">
        <v>137</v>
      </c>
      <c r="I32" s="54">
        <v>0</v>
      </c>
      <c r="J32" s="54"/>
      <c r="K32" s="54">
        <v>126</v>
      </c>
      <c r="L32" s="106">
        <v>124</v>
      </c>
      <c r="M32" s="106">
        <v>38</v>
      </c>
      <c r="N32" s="106">
        <v>1</v>
      </c>
      <c r="O32" s="54"/>
      <c r="P32" s="54">
        <v>27</v>
      </c>
      <c r="Q32" s="106">
        <v>19</v>
      </c>
      <c r="R32" s="106">
        <v>0</v>
      </c>
      <c r="S32" s="106">
        <v>0</v>
      </c>
      <c r="T32" s="54"/>
      <c r="U32" s="54">
        <v>9</v>
      </c>
      <c r="V32" s="54">
        <v>9</v>
      </c>
      <c r="W32" s="54">
        <v>6</v>
      </c>
      <c r="X32" s="54">
        <v>0</v>
      </c>
      <c r="Y32" s="54"/>
      <c r="Z32" s="54">
        <v>708</v>
      </c>
      <c r="AA32" s="54">
        <v>759</v>
      </c>
      <c r="AB32" s="54">
        <v>11</v>
      </c>
      <c r="AC32" s="54"/>
      <c r="AD32" s="54">
        <v>132</v>
      </c>
      <c r="AE32" s="54">
        <v>132</v>
      </c>
      <c r="AF32" s="54">
        <v>0</v>
      </c>
      <c r="AG32" s="54"/>
      <c r="AH32" s="54">
        <v>43</v>
      </c>
      <c r="AI32" s="106">
        <v>50</v>
      </c>
    </row>
    <row r="33" spans="1:35" s="39" customFormat="1" ht="24.95" customHeight="1">
      <c r="A33" s="52">
        <v>24</v>
      </c>
      <c r="B33" s="34" t="s">
        <v>18</v>
      </c>
      <c r="C33" s="54">
        <v>1332</v>
      </c>
      <c r="D33" s="106">
        <v>1889</v>
      </c>
      <c r="E33" s="106">
        <v>8</v>
      </c>
      <c r="F33" s="54"/>
      <c r="G33" s="54">
        <v>96</v>
      </c>
      <c r="H33" s="106">
        <v>112</v>
      </c>
      <c r="I33" s="54">
        <v>0</v>
      </c>
      <c r="J33" s="54"/>
      <c r="K33" s="54">
        <v>113</v>
      </c>
      <c r="L33" s="106">
        <v>144</v>
      </c>
      <c r="M33" s="106">
        <v>54</v>
      </c>
      <c r="N33" s="106">
        <v>1</v>
      </c>
      <c r="O33" s="54"/>
      <c r="P33" s="54">
        <v>13</v>
      </c>
      <c r="Q33" s="106">
        <v>16</v>
      </c>
      <c r="R33" s="106">
        <v>0</v>
      </c>
      <c r="S33" s="106">
        <v>0</v>
      </c>
      <c r="T33" s="54"/>
      <c r="U33" s="54">
        <v>21</v>
      </c>
      <c r="V33" s="54">
        <v>10</v>
      </c>
      <c r="W33" s="54">
        <v>10</v>
      </c>
      <c r="X33" s="54">
        <v>1</v>
      </c>
      <c r="Y33" s="54"/>
      <c r="Z33" s="54">
        <v>935</v>
      </c>
      <c r="AA33" s="54">
        <v>1382</v>
      </c>
      <c r="AB33" s="54">
        <v>7</v>
      </c>
      <c r="AC33" s="54"/>
      <c r="AD33" s="54">
        <v>111</v>
      </c>
      <c r="AE33" s="54">
        <v>177</v>
      </c>
      <c r="AF33" s="54">
        <v>0</v>
      </c>
      <c r="AG33" s="54"/>
      <c r="AH33" s="54">
        <v>64</v>
      </c>
      <c r="AI33" s="106">
        <v>58</v>
      </c>
    </row>
    <row r="34" spans="1:35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</row>
    <row r="35" spans="1:35" s="39" customFormat="1" ht="34.5" customHeight="1">
      <c r="A35" s="169" t="s">
        <v>40</v>
      </c>
      <c r="B35" s="170"/>
      <c r="C35" s="58">
        <v>64369</v>
      </c>
      <c r="D35" s="58">
        <v>68832</v>
      </c>
      <c r="E35" s="58">
        <v>490</v>
      </c>
      <c r="F35" s="58">
        <v>0</v>
      </c>
      <c r="G35" s="58">
        <v>3098</v>
      </c>
      <c r="H35" s="58">
        <v>3466</v>
      </c>
      <c r="I35" s="58">
        <v>1</v>
      </c>
      <c r="J35" s="58">
        <v>0</v>
      </c>
      <c r="K35" s="58">
        <v>6191</v>
      </c>
      <c r="L35" s="58">
        <v>6089</v>
      </c>
      <c r="M35" s="58">
        <v>1506</v>
      </c>
      <c r="N35" s="58">
        <v>24</v>
      </c>
      <c r="O35" s="58">
        <v>0</v>
      </c>
      <c r="P35" s="58">
        <v>469</v>
      </c>
      <c r="Q35" s="58">
        <v>454</v>
      </c>
      <c r="R35" s="58">
        <v>6</v>
      </c>
      <c r="S35" s="58">
        <v>0</v>
      </c>
      <c r="T35" s="58">
        <v>0</v>
      </c>
      <c r="U35" s="58">
        <v>472</v>
      </c>
      <c r="V35" s="58">
        <v>288</v>
      </c>
      <c r="W35" s="58">
        <v>206</v>
      </c>
      <c r="X35" s="58">
        <v>43</v>
      </c>
      <c r="Y35" s="58">
        <v>0</v>
      </c>
      <c r="Z35" s="58">
        <v>47406</v>
      </c>
      <c r="AA35" s="58">
        <v>50883</v>
      </c>
      <c r="AB35" s="58">
        <v>461</v>
      </c>
      <c r="AC35" s="58">
        <v>0</v>
      </c>
      <c r="AD35" s="58">
        <v>4488</v>
      </c>
      <c r="AE35" s="58">
        <v>5475</v>
      </c>
      <c r="AF35" s="58">
        <v>4</v>
      </c>
      <c r="AG35" s="58">
        <v>0</v>
      </c>
      <c r="AH35" s="58">
        <v>2717</v>
      </c>
      <c r="AI35" s="58">
        <v>2465</v>
      </c>
    </row>
    <row r="36" spans="1:35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</row>
    <row r="37" spans="1:35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5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5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5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5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5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5">
      <c r="A43" s="71"/>
      <c r="B43" s="71"/>
    </row>
    <row r="44" spans="1:35">
      <c r="A44" s="71"/>
      <c r="B44" s="71"/>
    </row>
    <row r="45" spans="1:35">
      <c r="A45" s="71"/>
      <c r="B45" s="71"/>
    </row>
    <row r="46" spans="1:35">
      <c r="A46" s="71"/>
      <c r="B46" s="71"/>
    </row>
    <row r="47" spans="1:35">
      <c r="A47" s="71"/>
      <c r="B47" s="71"/>
    </row>
    <row r="48" spans="1:35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I3" name="Диапазон1"/>
  </protectedRanges>
  <mergeCells count="42"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  <mergeCell ref="Z5:AB5"/>
    <mergeCell ref="G5:I5"/>
    <mergeCell ref="K5:N5"/>
    <mergeCell ref="P5:S5"/>
    <mergeCell ref="AD5:AF5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A1:AI1"/>
    <mergeCell ref="A2:AI2"/>
    <mergeCell ref="A3:AI3"/>
    <mergeCell ref="AD4:AF4"/>
    <mergeCell ref="AH4:AI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view="pageBreakPreview" zoomScale="110" zoomScaleSheetLayoutView="110" workbookViewId="0">
      <pane xSplit="2" ySplit="7" topLeftCell="C23" activePane="bottomRight" state="frozen"/>
      <selection pane="topRight" activeCell="C1" sqref="C1"/>
      <selection pane="bottomLeft" activeCell="A7" sqref="A7"/>
      <selection pane="bottomRight" activeCell="N32" sqref="N32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2" t="s">
        <v>73</v>
      </c>
      <c r="B1" s="202"/>
      <c r="C1" s="202"/>
      <c r="D1" s="202"/>
      <c r="E1" s="202"/>
      <c r="F1" s="202"/>
      <c r="G1" s="202"/>
      <c r="H1" s="202"/>
      <c r="I1" s="202"/>
    </row>
    <row r="2" spans="1:15" ht="18.75" customHeight="1">
      <c r="A2" s="207" t="s">
        <v>25</v>
      </c>
      <c r="B2" s="204" t="s">
        <v>41</v>
      </c>
      <c r="C2" s="211" t="s">
        <v>32</v>
      </c>
      <c r="D2" s="211" t="s">
        <v>33</v>
      </c>
      <c r="E2" s="211" t="s">
        <v>34</v>
      </c>
      <c r="F2" s="211" t="s">
        <v>67</v>
      </c>
      <c r="G2" s="214" t="s">
        <v>53</v>
      </c>
      <c r="H2" s="215"/>
      <c r="I2" s="216"/>
    </row>
    <row r="3" spans="1:15" ht="54" customHeight="1">
      <c r="A3" s="208"/>
      <c r="B3" s="205"/>
      <c r="C3" s="212"/>
      <c r="D3" s="212"/>
      <c r="E3" s="212"/>
      <c r="F3" s="212"/>
      <c r="G3" s="217"/>
      <c r="H3" s="218"/>
      <c r="I3" s="219"/>
    </row>
    <row r="4" spans="1:15" ht="20.25" customHeight="1">
      <c r="A4" s="208"/>
      <c r="B4" s="205"/>
      <c r="C4" s="212"/>
      <c r="D4" s="212"/>
      <c r="E4" s="212"/>
      <c r="F4" s="212"/>
      <c r="G4" s="181">
        <v>2022</v>
      </c>
      <c r="H4" s="181">
        <v>2023</v>
      </c>
      <c r="I4" s="181" t="s">
        <v>28</v>
      </c>
    </row>
    <row r="5" spans="1:15" ht="42" customHeight="1">
      <c r="A5" s="208"/>
      <c r="B5" s="205"/>
      <c r="C5" s="213"/>
      <c r="D5" s="213"/>
      <c r="E5" s="213"/>
      <c r="F5" s="213"/>
      <c r="G5" s="182"/>
      <c r="H5" s="182"/>
      <c r="I5" s="182"/>
      <c r="K5" s="18"/>
    </row>
    <row r="6" spans="1:15" ht="19.5" customHeight="1">
      <c r="A6" s="209"/>
      <c r="B6" s="206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33</v>
      </c>
      <c r="D8" s="73">
        <v>19</v>
      </c>
      <c r="E8" s="73">
        <v>19</v>
      </c>
      <c r="F8" s="28">
        <f>E8/(D8+C8)</f>
        <v>0.36538461538461536</v>
      </c>
      <c r="G8" s="79">
        <v>34</v>
      </c>
      <c r="H8" s="79">
        <v>33</v>
      </c>
      <c r="I8" s="73">
        <v>0</v>
      </c>
    </row>
    <row r="9" spans="1:15" ht="23.1" customHeight="1">
      <c r="A9" s="2">
        <v>2</v>
      </c>
      <c r="B9" s="8" t="s">
        <v>2</v>
      </c>
      <c r="C9" s="74">
        <v>43</v>
      </c>
      <c r="D9" s="75">
        <v>25</v>
      </c>
      <c r="E9" s="75">
        <v>19</v>
      </c>
      <c r="F9" s="28">
        <f t="shared" ref="F9:F15" si="0">E9/(D9+C9)</f>
        <v>0.27941176470588236</v>
      </c>
      <c r="G9" s="80">
        <v>46</v>
      </c>
      <c r="H9" s="80">
        <v>49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254</v>
      </c>
      <c r="D10" s="75">
        <v>212</v>
      </c>
      <c r="E10" s="75">
        <v>169</v>
      </c>
      <c r="F10" s="28">
        <f t="shared" si="0"/>
        <v>0.36266094420600858</v>
      </c>
      <c r="G10" s="80">
        <v>289</v>
      </c>
      <c r="H10" s="80">
        <v>297</v>
      </c>
      <c r="I10" s="75">
        <v>1</v>
      </c>
    </row>
    <row r="11" spans="1:15" ht="23.1" customHeight="1">
      <c r="A11" s="2">
        <v>4</v>
      </c>
      <c r="B11" s="8" t="s">
        <v>21</v>
      </c>
      <c r="C11" s="74">
        <v>292</v>
      </c>
      <c r="D11" s="75">
        <v>341</v>
      </c>
      <c r="E11" s="75">
        <v>99</v>
      </c>
      <c r="F11" s="28">
        <f t="shared" si="0"/>
        <v>0.15639810426540285</v>
      </c>
      <c r="G11" s="80">
        <v>287</v>
      </c>
      <c r="H11" s="80">
        <v>534</v>
      </c>
      <c r="I11" s="75">
        <v>3</v>
      </c>
    </row>
    <row r="12" spans="1:15" ht="23.1" customHeight="1">
      <c r="A12" s="2">
        <v>5</v>
      </c>
      <c r="B12" s="8" t="s">
        <v>4</v>
      </c>
      <c r="C12" s="74">
        <v>52</v>
      </c>
      <c r="D12" s="75">
        <v>34</v>
      </c>
      <c r="E12" s="75">
        <v>38</v>
      </c>
      <c r="F12" s="28">
        <f t="shared" si="0"/>
        <v>0.44186046511627908</v>
      </c>
      <c r="G12" s="80">
        <v>56</v>
      </c>
      <c r="H12" s="80">
        <v>48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143</v>
      </c>
      <c r="D13" s="75">
        <v>50</v>
      </c>
      <c r="E13" s="75">
        <v>23</v>
      </c>
      <c r="F13" s="28">
        <f t="shared" si="0"/>
        <v>0.11917098445595854</v>
      </c>
      <c r="G13" s="80">
        <v>127</v>
      </c>
      <c r="H13" s="80">
        <v>170</v>
      </c>
      <c r="I13" s="75">
        <v>2</v>
      </c>
    </row>
    <row r="14" spans="1:15" ht="23.1" customHeight="1">
      <c r="A14" s="2">
        <v>7</v>
      </c>
      <c r="B14" s="8" t="s">
        <v>6</v>
      </c>
      <c r="C14" s="74">
        <v>107</v>
      </c>
      <c r="D14" s="75">
        <v>45</v>
      </c>
      <c r="E14" s="75">
        <v>56</v>
      </c>
      <c r="F14" s="28">
        <f t="shared" si="0"/>
        <v>0.36842105263157893</v>
      </c>
      <c r="G14" s="80">
        <v>106</v>
      </c>
      <c r="H14" s="80">
        <v>96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52</v>
      </c>
      <c r="D15" s="75">
        <v>28</v>
      </c>
      <c r="E15" s="75">
        <v>22</v>
      </c>
      <c r="F15" s="28">
        <f t="shared" si="0"/>
        <v>0.27500000000000002</v>
      </c>
      <c r="G15" s="80">
        <v>46</v>
      </c>
      <c r="H15" s="80">
        <v>58</v>
      </c>
      <c r="I15" s="75">
        <v>1</v>
      </c>
    </row>
    <row r="16" spans="1:15" ht="23.1" customHeight="1">
      <c r="A16" s="30">
        <v>9</v>
      </c>
      <c r="B16" s="8" t="s">
        <v>71</v>
      </c>
      <c r="C16" s="74">
        <v>419</v>
      </c>
      <c r="D16" s="75">
        <v>257</v>
      </c>
      <c r="E16" s="75">
        <v>272</v>
      </c>
      <c r="F16" s="28">
        <f t="shared" ref="F16" si="1">+E16/(D16+C16)</f>
        <v>0.40236686390532544</v>
      </c>
      <c r="G16" s="80">
        <v>440</v>
      </c>
      <c r="H16" s="80">
        <v>404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40</v>
      </c>
      <c r="D17" s="75">
        <v>28</v>
      </c>
      <c r="E17" s="75">
        <v>28</v>
      </c>
      <c r="F17" s="28">
        <f t="shared" ref="F17:F31" si="2">E17/(D17+C17)</f>
        <v>0.41176470588235292</v>
      </c>
      <c r="G17" s="80">
        <v>44</v>
      </c>
      <c r="H17" s="80">
        <v>40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136</v>
      </c>
      <c r="D18" s="75">
        <v>254</v>
      </c>
      <c r="E18" s="75">
        <v>78</v>
      </c>
      <c r="F18" s="28">
        <f t="shared" si="2"/>
        <v>0.2</v>
      </c>
      <c r="G18" s="80">
        <v>89</v>
      </c>
      <c r="H18" s="80">
        <v>312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65</v>
      </c>
      <c r="D19" s="75">
        <v>63</v>
      </c>
      <c r="E19" s="75">
        <v>43</v>
      </c>
      <c r="F19" s="28">
        <f t="shared" si="2"/>
        <v>0.3359375</v>
      </c>
      <c r="G19" s="80">
        <v>64</v>
      </c>
      <c r="H19" s="80">
        <v>85</v>
      </c>
      <c r="I19" s="75">
        <v>1</v>
      </c>
    </row>
    <row r="20" spans="1:9" ht="23.1" customHeight="1">
      <c r="A20" s="2">
        <v>13</v>
      </c>
      <c r="B20" s="8" t="s">
        <v>9</v>
      </c>
      <c r="C20" s="74">
        <v>55</v>
      </c>
      <c r="D20" s="75">
        <v>36</v>
      </c>
      <c r="E20" s="75">
        <v>40</v>
      </c>
      <c r="F20" s="28">
        <f t="shared" si="2"/>
        <v>0.43956043956043955</v>
      </c>
      <c r="G20" s="80">
        <v>63</v>
      </c>
      <c r="H20" s="80">
        <v>51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148</v>
      </c>
      <c r="D21" s="75">
        <v>142</v>
      </c>
      <c r="E21" s="75">
        <v>124</v>
      </c>
      <c r="F21" s="28">
        <f t="shared" si="2"/>
        <v>0.42758620689655175</v>
      </c>
      <c r="G21" s="80">
        <v>116</v>
      </c>
      <c r="H21" s="80">
        <v>166</v>
      </c>
      <c r="I21" s="75">
        <v>0</v>
      </c>
    </row>
    <row r="22" spans="1:9" ht="23.1" customHeight="1">
      <c r="A22" s="2">
        <v>15</v>
      </c>
      <c r="B22" s="8" t="s">
        <v>10</v>
      </c>
      <c r="C22" s="74">
        <v>88</v>
      </c>
      <c r="D22" s="75">
        <v>35</v>
      </c>
      <c r="E22" s="75">
        <v>38</v>
      </c>
      <c r="F22" s="28">
        <f t="shared" si="2"/>
        <v>0.30894308943089432</v>
      </c>
      <c r="G22" s="80">
        <v>97</v>
      </c>
      <c r="H22" s="80">
        <v>85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27</v>
      </c>
      <c r="D23" s="75">
        <v>25</v>
      </c>
      <c r="E23" s="75">
        <v>28</v>
      </c>
      <c r="F23" s="28">
        <f t="shared" si="2"/>
        <v>0.53846153846153844</v>
      </c>
      <c r="G23" s="80">
        <v>29</v>
      </c>
      <c r="H23" s="80">
        <v>24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31</v>
      </c>
      <c r="D24" s="75">
        <v>12</v>
      </c>
      <c r="E24" s="75">
        <v>19</v>
      </c>
      <c r="F24" s="28">
        <f t="shared" si="2"/>
        <v>0.44186046511627908</v>
      </c>
      <c r="G24" s="80">
        <v>23</v>
      </c>
      <c r="H24" s="80">
        <v>24</v>
      </c>
      <c r="I24" s="75">
        <v>1</v>
      </c>
    </row>
    <row r="25" spans="1:9" ht="23.1" customHeight="1">
      <c r="A25" s="2">
        <v>18</v>
      </c>
      <c r="B25" s="8" t="s">
        <v>13</v>
      </c>
      <c r="C25" s="76">
        <v>47</v>
      </c>
      <c r="D25" s="75">
        <v>35</v>
      </c>
      <c r="E25" s="75">
        <v>30</v>
      </c>
      <c r="F25" s="28">
        <f t="shared" si="2"/>
        <v>0.36585365853658536</v>
      </c>
      <c r="G25" s="80">
        <v>48</v>
      </c>
      <c r="H25" s="80">
        <v>52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186</v>
      </c>
      <c r="D26" s="75">
        <v>173</v>
      </c>
      <c r="E26" s="75">
        <v>139</v>
      </c>
      <c r="F26" s="28">
        <f t="shared" si="2"/>
        <v>0.38718662952646238</v>
      </c>
      <c r="G26" s="80">
        <v>181</v>
      </c>
      <c r="H26" s="80">
        <v>220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90</v>
      </c>
      <c r="D27" s="75">
        <v>109</v>
      </c>
      <c r="E27" s="75">
        <v>34</v>
      </c>
      <c r="F27" s="28">
        <f t="shared" si="2"/>
        <v>0.17085427135678391</v>
      </c>
      <c r="G27" s="80">
        <v>94</v>
      </c>
      <c r="H27" s="80">
        <v>165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34</v>
      </c>
      <c r="D28" s="75">
        <v>16</v>
      </c>
      <c r="E28" s="75">
        <v>13</v>
      </c>
      <c r="F28" s="28">
        <f t="shared" si="2"/>
        <v>0.26</v>
      </c>
      <c r="G28" s="80">
        <v>36</v>
      </c>
      <c r="H28" s="80">
        <v>37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53</v>
      </c>
      <c r="D29" s="75">
        <v>37</v>
      </c>
      <c r="E29" s="75">
        <v>30</v>
      </c>
      <c r="F29" s="28">
        <f t="shared" si="2"/>
        <v>0.33333333333333331</v>
      </c>
      <c r="G29" s="80">
        <v>54</v>
      </c>
      <c r="H29" s="80">
        <v>60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33</v>
      </c>
      <c r="D30" s="75">
        <v>12</v>
      </c>
      <c r="E30" s="75">
        <v>4</v>
      </c>
      <c r="F30" s="28">
        <f t="shared" si="2"/>
        <v>8.8888888888888892E-2</v>
      </c>
      <c r="G30" s="80">
        <v>36</v>
      </c>
      <c r="H30" s="80">
        <v>41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38</v>
      </c>
      <c r="D31" s="75">
        <v>22</v>
      </c>
      <c r="E31" s="75">
        <v>24</v>
      </c>
      <c r="F31" s="28">
        <f t="shared" si="2"/>
        <v>0.4</v>
      </c>
      <c r="G31" s="80">
        <v>40</v>
      </c>
      <c r="H31" s="80">
        <v>36</v>
      </c>
      <c r="I31" s="75">
        <v>0</v>
      </c>
    </row>
    <row r="32" spans="1:9" ht="28.5" customHeight="1">
      <c r="A32" s="203" t="s">
        <v>40</v>
      </c>
      <c r="B32" s="203"/>
      <c r="C32" s="77">
        <v>2466</v>
      </c>
      <c r="D32" s="78">
        <v>2010</v>
      </c>
      <c r="E32" s="78">
        <v>1389</v>
      </c>
      <c r="F32" s="35">
        <f>E32/(D32+C32)</f>
        <v>0.31032171581769435</v>
      </c>
      <c r="G32" s="81">
        <v>2445</v>
      </c>
      <c r="H32" s="78">
        <v>3087</v>
      </c>
      <c r="I32" s="78">
        <v>9</v>
      </c>
    </row>
    <row r="33" spans="3:11">
      <c r="C33" s="9"/>
      <c r="D33" s="9"/>
      <c r="E33" s="9"/>
      <c r="F33" s="9"/>
    </row>
    <row r="34" spans="3:11" ht="12.75" customHeight="1">
      <c r="C34" s="210"/>
      <c r="D34" s="210"/>
      <c r="E34" s="210"/>
      <c r="F34" s="210"/>
      <c r="G34" s="210"/>
      <c r="H34" s="210"/>
      <c r="I34" s="210"/>
      <c r="J34" s="19"/>
      <c r="K34" s="19"/>
    </row>
    <row r="35" spans="3:11">
      <c r="C35" s="210"/>
      <c r="D35" s="210"/>
      <c r="E35" s="210"/>
      <c r="F35" s="210"/>
      <c r="G35" s="210"/>
      <c r="H35" s="210"/>
      <c r="I35" s="210"/>
      <c r="J35" s="19"/>
      <c r="K35" s="19"/>
    </row>
    <row r="36" spans="3:11">
      <c r="C36" s="210"/>
      <c r="D36" s="210"/>
      <c r="E36" s="210"/>
      <c r="F36" s="210"/>
      <c r="G36" s="210"/>
      <c r="H36" s="210"/>
      <c r="I36" s="210"/>
      <c r="J36" s="19"/>
      <c r="K36" s="19"/>
    </row>
    <row r="37" spans="3:11">
      <c r="C37" s="210"/>
      <c r="D37" s="210"/>
      <c r="E37" s="210"/>
      <c r="F37" s="210"/>
      <c r="G37" s="210"/>
      <c r="H37" s="210"/>
      <c r="I37" s="210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9"/>
  <sheetViews>
    <sheetView view="pageBreakPreview" zoomScale="75" zoomScaleNormal="75" zoomScaleSheetLayoutView="75"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20"/>
      <c r="C1" s="220"/>
      <c r="D1" s="220"/>
      <c r="E1" s="220"/>
      <c r="F1" s="220"/>
      <c r="G1" s="220"/>
      <c r="H1" s="220"/>
      <c r="I1" s="220"/>
      <c r="R1" s="241"/>
      <c r="S1" s="241"/>
      <c r="T1" s="241"/>
      <c r="U1" s="241"/>
      <c r="V1" s="241"/>
    </row>
    <row r="2" spans="1:23" ht="25.5" customHeight="1">
      <c r="A2" s="255" t="s">
        <v>72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</row>
    <row r="3" spans="1:23" ht="15.75" customHeight="1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</row>
    <row r="4" spans="1:23" ht="28.5" customHeight="1" thickBot="1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</row>
    <row r="5" spans="1:23" ht="20.25" customHeight="1">
      <c r="A5" s="271" t="s">
        <v>26</v>
      </c>
      <c r="B5" s="232" t="s">
        <v>41</v>
      </c>
      <c r="C5" s="235" t="s">
        <v>61</v>
      </c>
      <c r="D5" s="236"/>
      <c r="E5" s="236"/>
      <c r="F5" s="236"/>
      <c r="G5" s="237"/>
      <c r="H5" s="245" t="s">
        <v>0</v>
      </c>
      <c r="I5" s="246"/>
      <c r="J5" s="249" t="s">
        <v>57</v>
      </c>
      <c r="K5" s="250"/>
      <c r="L5" s="250"/>
      <c r="M5" s="250"/>
      <c r="N5" s="250"/>
      <c r="O5" s="250"/>
      <c r="P5" s="250"/>
      <c r="Q5" s="250"/>
      <c r="R5" s="250"/>
      <c r="S5" s="250"/>
      <c r="T5" s="251"/>
      <c r="U5" s="266" t="s">
        <v>55</v>
      </c>
      <c r="V5" s="267"/>
    </row>
    <row r="6" spans="1:23" ht="93.75" customHeight="1">
      <c r="A6" s="272"/>
      <c r="B6" s="233"/>
      <c r="C6" s="238"/>
      <c r="D6" s="239"/>
      <c r="E6" s="239"/>
      <c r="F6" s="239"/>
      <c r="G6" s="240"/>
      <c r="H6" s="247"/>
      <c r="I6" s="248"/>
      <c r="J6" s="275" t="s">
        <v>81</v>
      </c>
      <c r="K6" s="276"/>
      <c r="L6" s="276"/>
      <c r="M6" s="276"/>
      <c r="N6" s="276"/>
      <c r="O6" s="276"/>
      <c r="P6" s="274"/>
      <c r="Q6" s="221" t="s">
        <v>54</v>
      </c>
      <c r="R6" s="274"/>
      <c r="S6" s="221" t="s">
        <v>0</v>
      </c>
      <c r="T6" s="222"/>
      <c r="U6" s="268"/>
      <c r="V6" s="269"/>
      <c r="W6" t="s">
        <v>58</v>
      </c>
    </row>
    <row r="7" spans="1:23" ht="15.75" customHeight="1">
      <c r="A7" s="272"/>
      <c r="B7" s="233"/>
      <c r="C7" s="226">
        <v>2022</v>
      </c>
      <c r="D7" s="242" t="s">
        <v>1</v>
      </c>
      <c r="E7" s="242">
        <v>2023</v>
      </c>
      <c r="F7" s="223" t="s">
        <v>1</v>
      </c>
      <c r="G7" s="242" t="s">
        <v>38</v>
      </c>
      <c r="H7" s="223" t="s">
        <v>37</v>
      </c>
      <c r="I7" s="261" t="s">
        <v>1</v>
      </c>
      <c r="J7" s="226">
        <v>2022</v>
      </c>
      <c r="K7" s="242" t="s">
        <v>1</v>
      </c>
      <c r="L7" s="242">
        <v>2023</v>
      </c>
      <c r="M7" s="242" t="s">
        <v>1</v>
      </c>
      <c r="N7" s="257" t="s">
        <v>35</v>
      </c>
      <c r="O7" s="270"/>
      <c r="P7" s="258"/>
      <c r="Q7" s="242">
        <v>2022</v>
      </c>
      <c r="R7" s="242">
        <v>2023</v>
      </c>
      <c r="S7" s="223" t="s">
        <v>37</v>
      </c>
      <c r="T7" s="229" t="s">
        <v>1</v>
      </c>
      <c r="U7" s="252" t="s">
        <v>83</v>
      </c>
      <c r="V7" s="277" t="s">
        <v>28</v>
      </c>
    </row>
    <row r="8" spans="1:23" ht="18" customHeight="1">
      <c r="A8" s="272"/>
      <c r="B8" s="233"/>
      <c r="C8" s="227"/>
      <c r="D8" s="243"/>
      <c r="E8" s="243"/>
      <c r="F8" s="224"/>
      <c r="G8" s="243"/>
      <c r="H8" s="224"/>
      <c r="I8" s="262"/>
      <c r="J8" s="227"/>
      <c r="K8" s="243"/>
      <c r="L8" s="243"/>
      <c r="M8" s="243"/>
      <c r="N8" s="264" t="s">
        <v>29</v>
      </c>
      <c r="O8" s="257" t="s">
        <v>36</v>
      </c>
      <c r="P8" s="258"/>
      <c r="Q8" s="243"/>
      <c r="R8" s="243"/>
      <c r="S8" s="224"/>
      <c r="T8" s="230"/>
      <c r="U8" s="253"/>
      <c r="V8" s="278"/>
    </row>
    <row r="9" spans="1:23" ht="30.75" customHeight="1">
      <c r="A9" s="272"/>
      <c r="B9" s="233"/>
      <c r="C9" s="228"/>
      <c r="D9" s="244"/>
      <c r="E9" s="244"/>
      <c r="F9" s="225"/>
      <c r="G9" s="244"/>
      <c r="H9" s="225"/>
      <c r="I9" s="263"/>
      <c r="J9" s="228"/>
      <c r="K9" s="244"/>
      <c r="L9" s="244"/>
      <c r="M9" s="244"/>
      <c r="N9" s="265"/>
      <c r="O9" s="17" t="s">
        <v>30</v>
      </c>
      <c r="P9" s="17" t="s">
        <v>31</v>
      </c>
      <c r="Q9" s="244"/>
      <c r="R9" s="244"/>
      <c r="S9" s="225"/>
      <c r="T9" s="231"/>
      <c r="U9" s="254"/>
      <c r="V9" s="279"/>
    </row>
    <row r="10" spans="1:23" ht="15" customHeight="1" thickBot="1">
      <c r="A10" s="273"/>
      <c r="B10" s="234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9</v>
      </c>
      <c r="D11" s="15">
        <v>1.7647058823529412E-2</v>
      </c>
      <c r="E11" s="16">
        <v>10</v>
      </c>
      <c r="F11" s="15">
        <v>2.0533880903490759E-2</v>
      </c>
      <c r="G11" s="16">
        <v>0</v>
      </c>
      <c r="H11" s="16">
        <v>1</v>
      </c>
      <c r="I11" s="98">
        <v>0.1111111111111111</v>
      </c>
      <c r="J11" s="102">
        <v>16</v>
      </c>
      <c r="K11" s="13">
        <v>5.7471264367816091E-3</v>
      </c>
      <c r="L11" s="14">
        <v>17</v>
      </c>
      <c r="M11" s="13">
        <v>5.5555555555555558E-3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1</v>
      </c>
      <c r="T11" s="103">
        <v>6.25E-2</v>
      </c>
      <c r="U11" s="83">
        <v>27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16</v>
      </c>
      <c r="D12" s="15">
        <v>3.5955056179775284E-2</v>
      </c>
      <c r="E12" s="16">
        <v>17</v>
      </c>
      <c r="F12" s="15">
        <v>3.8812785388127852E-2</v>
      </c>
      <c r="G12" s="16">
        <v>0</v>
      </c>
      <c r="H12" s="16">
        <v>1</v>
      </c>
      <c r="I12" s="98">
        <v>6.25E-2</v>
      </c>
      <c r="J12" s="102">
        <v>9</v>
      </c>
      <c r="K12" s="13">
        <v>5.3507728894173602E-3</v>
      </c>
      <c r="L12" s="14">
        <v>8</v>
      </c>
      <c r="M12" s="13">
        <v>4.0941658137154556E-3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-1</v>
      </c>
      <c r="T12" s="103">
        <v>-0.1111111111111111</v>
      </c>
      <c r="U12" s="83">
        <v>25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33</v>
      </c>
      <c r="D13" s="15">
        <v>2.470059880239521E-2</v>
      </c>
      <c r="E13" s="16">
        <v>31</v>
      </c>
      <c r="F13" s="15">
        <v>2.6473099914602904E-2</v>
      </c>
      <c r="G13" s="16">
        <v>0</v>
      </c>
      <c r="H13" s="16">
        <v>-2</v>
      </c>
      <c r="I13" s="98">
        <v>-6.0606060606060608E-2</v>
      </c>
      <c r="J13" s="102">
        <v>47</v>
      </c>
      <c r="K13" s="13">
        <v>5.5463771536464479E-3</v>
      </c>
      <c r="L13" s="14">
        <v>38</v>
      </c>
      <c r="M13" s="13">
        <v>4.3703277745830941E-3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-9</v>
      </c>
      <c r="T13" s="103">
        <v>-0.19148936170212766</v>
      </c>
      <c r="U13" s="83">
        <v>69</v>
      </c>
      <c r="V13" s="10">
        <v>0</v>
      </c>
    </row>
    <row r="14" spans="1:23" ht="21" customHeight="1">
      <c r="A14" s="25">
        <v>4</v>
      </c>
      <c r="B14" s="26" t="s">
        <v>21</v>
      </c>
      <c r="C14" s="97">
        <v>26</v>
      </c>
      <c r="D14" s="15">
        <v>3.0232558139534883E-2</v>
      </c>
      <c r="E14" s="16">
        <v>11</v>
      </c>
      <c r="F14" s="15">
        <v>2.0370370370370372E-2</v>
      </c>
      <c r="G14" s="16">
        <v>0</v>
      </c>
      <c r="H14" s="16">
        <v>-15</v>
      </c>
      <c r="I14" s="98">
        <v>-0.57692307692307687</v>
      </c>
      <c r="J14" s="102">
        <v>9</v>
      </c>
      <c r="K14" s="13">
        <v>2.5751072961373391E-3</v>
      </c>
      <c r="L14" s="14">
        <v>3</v>
      </c>
      <c r="M14" s="13">
        <v>1.02880658436214E-3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-6</v>
      </c>
      <c r="T14" s="103">
        <v>-0.66666666666666663</v>
      </c>
      <c r="U14" s="83">
        <v>14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12</v>
      </c>
      <c r="D15" s="15">
        <v>2.7027027027027029E-2</v>
      </c>
      <c r="E15" s="16">
        <v>17</v>
      </c>
      <c r="F15" s="15">
        <v>3.3596837944664032E-2</v>
      </c>
      <c r="G15" s="16">
        <v>0</v>
      </c>
      <c r="H15" s="16">
        <v>5</v>
      </c>
      <c r="I15" s="98">
        <v>0.41666666666666669</v>
      </c>
      <c r="J15" s="102">
        <v>23</v>
      </c>
      <c r="K15" s="13">
        <v>1.013215859030837E-2</v>
      </c>
      <c r="L15" s="14">
        <v>20</v>
      </c>
      <c r="M15" s="13">
        <v>6.939625260235947E-3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-3</v>
      </c>
      <c r="T15" s="103">
        <v>-0.13043478260869565</v>
      </c>
      <c r="U15" s="83">
        <v>37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16</v>
      </c>
      <c r="D16" s="15">
        <v>2.782608695652174E-2</v>
      </c>
      <c r="E16" s="16">
        <v>9</v>
      </c>
      <c r="F16" s="15">
        <v>1.8672199170124481E-2</v>
      </c>
      <c r="G16" s="16">
        <v>0</v>
      </c>
      <c r="H16" s="16">
        <v>-7</v>
      </c>
      <c r="I16" s="98">
        <v>-0.4375</v>
      </c>
      <c r="J16" s="102">
        <v>14</v>
      </c>
      <c r="K16" s="13">
        <v>5.642885933091495E-3</v>
      </c>
      <c r="L16" s="14">
        <v>15</v>
      </c>
      <c r="M16" s="13">
        <v>5.5762081784386614E-3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2">
        <v>1</v>
      </c>
      <c r="T16" s="103">
        <v>7.1428571428571425E-2</v>
      </c>
      <c r="U16" s="83">
        <v>24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6</v>
      </c>
      <c r="D17" s="15">
        <v>1.0619469026548672E-2</v>
      </c>
      <c r="E17" s="16">
        <v>14</v>
      </c>
      <c r="F17" s="15">
        <v>2.9978586723768737E-2</v>
      </c>
      <c r="G17" s="16">
        <v>0</v>
      </c>
      <c r="H17" s="16">
        <v>8</v>
      </c>
      <c r="I17" s="98">
        <v>1.3333333333333333</v>
      </c>
      <c r="J17" s="102">
        <v>25</v>
      </c>
      <c r="K17" s="13">
        <v>6.7953248165262296E-3</v>
      </c>
      <c r="L17" s="14">
        <v>15</v>
      </c>
      <c r="M17" s="13">
        <v>4.4497181845149806E-3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-10</v>
      </c>
      <c r="T17" s="103">
        <v>-0.4</v>
      </c>
      <c r="U17" s="83">
        <v>29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21</v>
      </c>
      <c r="D18" s="15">
        <v>3.7769784172661872E-2</v>
      </c>
      <c r="E18" s="16">
        <v>12</v>
      </c>
      <c r="F18" s="15">
        <v>2.4691358024691357E-2</v>
      </c>
      <c r="G18" s="16">
        <v>0</v>
      </c>
      <c r="H18" s="16">
        <v>-9</v>
      </c>
      <c r="I18" s="98">
        <v>-0.42857142857142855</v>
      </c>
      <c r="J18" s="102">
        <v>2</v>
      </c>
      <c r="K18" s="13">
        <v>2.1436227224008574E-3</v>
      </c>
      <c r="L18" s="14">
        <v>8</v>
      </c>
      <c r="M18" s="13">
        <v>6.8085106382978723E-3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6</v>
      </c>
      <c r="T18" s="103">
        <v>3</v>
      </c>
      <c r="U18" s="83">
        <v>20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12</v>
      </c>
      <c r="D19" s="15">
        <v>5.8139534883720929E-3</v>
      </c>
      <c r="E19" s="16">
        <v>16</v>
      </c>
      <c r="F19" s="15">
        <v>7.4245939675174014E-3</v>
      </c>
      <c r="G19" s="16">
        <v>0</v>
      </c>
      <c r="H19" s="16">
        <v>4</v>
      </c>
      <c r="I19" s="98">
        <v>0.33333333333333331</v>
      </c>
      <c r="J19" s="102">
        <v>23</v>
      </c>
      <c r="K19" s="13">
        <v>2.729646332779492E-3</v>
      </c>
      <c r="L19" s="14">
        <v>22</v>
      </c>
      <c r="M19" s="13">
        <v>2.0916524054002661E-3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2">
        <v>-1</v>
      </c>
      <c r="T19" s="103">
        <v>-4.3478260869565216E-2</v>
      </c>
      <c r="U19" s="83">
        <v>38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5</v>
      </c>
      <c r="D20" s="15">
        <v>1.7123287671232876E-2</v>
      </c>
      <c r="E20" s="16">
        <v>13</v>
      </c>
      <c r="F20" s="15">
        <v>5.5084745762711863E-2</v>
      </c>
      <c r="G20" s="16">
        <v>0</v>
      </c>
      <c r="H20" s="16">
        <v>8</v>
      </c>
      <c r="I20" s="98">
        <v>1.6</v>
      </c>
      <c r="J20" s="102">
        <v>7</v>
      </c>
      <c r="K20" s="13">
        <v>3.1488978857399908E-3</v>
      </c>
      <c r="L20" s="14">
        <v>14</v>
      </c>
      <c r="M20" s="13">
        <v>5.8260507698709944E-3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7</v>
      </c>
      <c r="T20" s="103">
        <v>1</v>
      </c>
      <c r="U20" s="83">
        <v>27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1</v>
      </c>
      <c r="D21" s="15">
        <v>6.993006993006993E-3</v>
      </c>
      <c r="E21" s="16">
        <v>1</v>
      </c>
      <c r="F21" s="15">
        <v>1.1363636363636364E-2</v>
      </c>
      <c r="G21" s="16">
        <v>0</v>
      </c>
      <c r="H21" s="16">
        <v>0</v>
      </c>
      <c r="I21" s="98">
        <v>0</v>
      </c>
      <c r="J21" s="102">
        <v>2</v>
      </c>
      <c r="K21" s="13">
        <v>9.9502487562189048E-4</v>
      </c>
      <c r="L21" s="14">
        <v>2</v>
      </c>
      <c r="M21" s="13">
        <v>1.7196904557179708E-3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0</v>
      </c>
      <c r="T21" s="103">
        <v>0</v>
      </c>
      <c r="U21" s="83">
        <v>3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24</v>
      </c>
      <c r="D22" s="15">
        <v>2.5862068965517241E-2</v>
      </c>
      <c r="E22" s="16">
        <v>33</v>
      </c>
      <c r="F22" s="15">
        <v>4.0740740740740744E-2</v>
      </c>
      <c r="G22" s="16">
        <v>0</v>
      </c>
      <c r="H22" s="16">
        <v>9</v>
      </c>
      <c r="I22" s="98">
        <v>0.375</v>
      </c>
      <c r="J22" s="102">
        <v>14</v>
      </c>
      <c r="K22" s="13">
        <v>4.6728971962616819E-3</v>
      </c>
      <c r="L22" s="14">
        <v>12</v>
      </c>
      <c r="M22" s="13">
        <v>3.772398616787174E-3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-2</v>
      </c>
      <c r="T22" s="103">
        <v>-0.14285714285714285</v>
      </c>
      <c r="U22" s="83">
        <v>45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4</v>
      </c>
      <c r="D23" s="15">
        <v>9.5011876484560574E-3</v>
      </c>
      <c r="E23" s="16">
        <v>7</v>
      </c>
      <c r="F23" s="15">
        <v>1.7676767676767676E-2</v>
      </c>
      <c r="G23" s="16">
        <v>0</v>
      </c>
      <c r="H23" s="16">
        <v>3</v>
      </c>
      <c r="I23" s="98">
        <v>0.75</v>
      </c>
      <c r="J23" s="102">
        <v>8</v>
      </c>
      <c r="K23" s="13">
        <v>3.6084799278304014E-3</v>
      </c>
      <c r="L23" s="14">
        <v>3</v>
      </c>
      <c r="M23" s="13">
        <v>1.2376237623762376E-3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-5</v>
      </c>
      <c r="T23" s="103">
        <v>-0.625</v>
      </c>
      <c r="U23" s="83">
        <v>10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15</v>
      </c>
      <c r="D24" s="15">
        <v>1.8270401948842874E-2</v>
      </c>
      <c r="E24" s="16">
        <v>17</v>
      </c>
      <c r="F24" s="15">
        <v>1.9767441860465116E-2</v>
      </c>
      <c r="G24" s="16">
        <v>0</v>
      </c>
      <c r="H24" s="16">
        <v>2</v>
      </c>
      <c r="I24" s="98">
        <v>0.13333333333333333</v>
      </c>
      <c r="J24" s="102">
        <v>13</v>
      </c>
      <c r="K24" s="13">
        <v>2.7524878255346177E-3</v>
      </c>
      <c r="L24" s="14">
        <v>28</v>
      </c>
      <c r="M24" s="13">
        <v>5.0523276795380731E-3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15</v>
      </c>
      <c r="T24" s="103">
        <v>1.1538461538461537</v>
      </c>
      <c r="U24" s="83">
        <v>45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16</v>
      </c>
      <c r="D25" s="15">
        <v>2.6936026936026935E-2</v>
      </c>
      <c r="E25" s="16">
        <v>8</v>
      </c>
      <c r="F25" s="15">
        <v>1.6528925619834711E-2</v>
      </c>
      <c r="G25" s="16">
        <v>0</v>
      </c>
      <c r="H25" s="16">
        <v>-8</v>
      </c>
      <c r="I25" s="98">
        <v>-0.5</v>
      </c>
      <c r="J25" s="102">
        <v>14</v>
      </c>
      <c r="K25" s="13">
        <v>4.6744574290484139E-3</v>
      </c>
      <c r="L25" s="14">
        <v>13</v>
      </c>
      <c r="M25" s="13">
        <v>3.5961272475795295E-3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-1</v>
      </c>
      <c r="T25" s="103">
        <v>-7.1428571428571425E-2</v>
      </c>
      <c r="U25" s="83">
        <v>21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9</v>
      </c>
      <c r="D26" s="15">
        <v>2.0642201834862386E-2</v>
      </c>
      <c r="E26" s="16">
        <v>5</v>
      </c>
      <c r="F26" s="15">
        <v>1.2254901960784314E-2</v>
      </c>
      <c r="G26" s="16">
        <v>0</v>
      </c>
      <c r="H26" s="16">
        <v>-4</v>
      </c>
      <c r="I26" s="98">
        <v>-0.44444444444444442</v>
      </c>
      <c r="J26" s="102">
        <v>12</v>
      </c>
      <c r="K26" s="13">
        <v>6.379585326953748E-3</v>
      </c>
      <c r="L26" s="14">
        <v>17</v>
      </c>
      <c r="M26" s="13">
        <v>7.984969469234382E-3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5</v>
      </c>
      <c r="T26" s="103">
        <v>0.41666666666666669</v>
      </c>
      <c r="U26" s="83">
        <v>22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15</v>
      </c>
      <c r="D27" s="15">
        <v>3.2822757111597371E-2</v>
      </c>
      <c r="E27" s="16">
        <v>19</v>
      </c>
      <c r="F27" s="15">
        <v>3.8854805725971372E-2</v>
      </c>
      <c r="G27" s="16">
        <v>0</v>
      </c>
      <c r="H27" s="16">
        <v>4</v>
      </c>
      <c r="I27" s="98">
        <v>0.26666666666666666</v>
      </c>
      <c r="J27" s="102">
        <v>8</v>
      </c>
      <c r="K27" s="13">
        <v>6.2353858144972721E-3</v>
      </c>
      <c r="L27" s="14">
        <v>8</v>
      </c>
      <c r="M27" s="13">
        <v>5.3583389149363695E-3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0</v>
      </c>
      <c r="T27" s="103">
        <v>0</v>
      </c>
      <c r="U27" s="83">
        <v>27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1</v>
      </c>
      <c r="D28" s="15">
        <v>3.5460992907801418E-3</v>
      </c>
      <c r="E28" s="16">
        <v>6</v>
      </c>
      <c r="F28" s="15">
        <v>2.0066889632107024E-2</v>
      </c>
      <c r="G28" s="16">
        <v>0</v>
      </c>
      <c r="H28" s="16">
        <v>5</v>
      </c>
      <c r="I28" s="98">
        <v>5</v>
      </c>
      <c r="J28" s="102">
        <v>3</v>
      </c>
      <c r="K28" s="13">
        <v>2.8382213812677389E-3</v>
      </c>
      <c r="L28" s="14">
        <v>8</v>
      </c>
      <c r="M28" s="13">
        <v>6.4882400648824008E-3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5</v>
      </c>
      <c r="T28" s="103">
        <v>1.6666666666666667</v>
      </c>
      <c r="U28" s="83">
        <v>14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21</v>
      </c>
      <c r="D29" s="15">
        <v>2.7131782945736434E-2</v>
      </c>
      <c r="E29" s="16">
        <v>11</v>
      </c>
      <c r="F29" s="15">
        <v>1.2775842044134728E-2</v>
      </c>
      <c r="G29" s="16">
        <v>0</v>
      </c>
      <c r="H29" s="16">
        <v>-10</v>
      </c>
      <c r="I29" s="98">
        <v>-0.47619047619047616</v>
      </c>
      <c r="J29" s="102">
        <v>7</v>
      </c>
      <c r="K29" s="13">
        <v>1.288659793814433E-3</v>
      </c>
      <c r="L29" s="14">
        <v>12</v>
      </c>
      <c r="M29" s="13">
        <v>1.9547157517510994E-3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5</v>
      </c>
      <c r="T29" s="103">
        <v>0.7142857142857143</v>
      </c>
      <c r="U29" s="83">
        <v>23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5</v>
      </c>
      <c r="D30" s="15">
        <v>1.5479876160990712E-2</v>
      </c>
      <c r="E30" s="16">
        <v>1</v>
      </c>
      <c r="F30" s="15">
        <v>4.7846889952153108E-3</v>
      </c>
      <c r="G30" s="16">
        <v>0</v>
      </c>
      <c r="H30" s="16">
        <v>-4</v>
      </c>
      <c r="I30" s="98">
        <v>-0.8</v>
      </c>
      <c r="J30" s="102">
        <v>5</v>
      </c>
      <c r="K30" s="13">
        <v>3.0543677458766036E-3</v>
      </c>
      <c r="L30" s="14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-5</v>
      </c>
      <c r="T30" s="103">
        <v>-1</v>
      </c>
      <c r="U30" s="83">
        <v>1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13</v>
      </c>
      <c r="D31" s="15">
        <v>2.5999999999999999E-2</v>
      </c>
      <c r="E31" s="16">
        <v>12</v>
      </c>
      <c r="F31" s="15">
        <v>2.3809523809523808E-2</v>
      </c>
      <c r="G31" s="16">
        <v>0</v>
      </c>
      <c r="H31" s="16">
        <v>-1</v>
      </c>
      <c r="I31" s="98">
        <v>-7.6923076923076927E-2</v>
      </c>
      <c r="J31" s="102">
        <v>12</v>
      </c>
      <c r="K31" s="13">
        <v>6.7189249720044789E-3</v>
      </c>
      <c r="L31" s="14">
        <v>8</v>
      </c>
      <c r="M31" s="13">
        <v>3.99400898652022E-3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-4</v>
      </c>
      <c r="T31" s="103">
        <v>-0.33333333333333331</v>
      </c>
      <c r="U31" s="83">
        <v>20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6</v>
      </c>
      <c r="D32" s="15">
        <v>1.5957446808510637E-2</v>
      </c>
      <c r="E32" s="16">
        <v>13</v>
      </c>
      <c r="F32" s="15">
        <v>3.2828282828282832E-2</v>
      </c>
      <c r="G32" s="16">
        <v>0</v>
      </c>
      <c r="H32" s="16">
        <v>7</v>
      </c>
      <c r="I32" s="98">
        <v>1.1666666666666667</v>
      </c>
      <c r="J32" s="102">
        <v>35</v>
      </c>
      <c r="K32" s="13">
        <v>1.5716210148181409E-2</v>
      </c>
      <c r="L32" s="14">
        <v>29</v>
      </c>
      <c r="M32" s="13">
        <v>1.0657846380007351E-2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-6</v>
      </c>
      <c r="T32" s="103">
        <v>-0.17142857142857143</v>
      </c>
      <c r="U32" s="83">
        <v>42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7</v>
      </c>
      <c r="D33" s="15">
        <v>1.7456359102244388E-2</v>
      </c>
      <c r="E33" s="16">
        <v>6</v>
      </c>
      <c r="F33" s="15">
        <v>1.6393442622950821E-2</v>
      </c>
      <c r="G33" s="16">
        <v>0</v>
      </c>
      <c r="H33" s="16">
        <v>-1</v>
      </c>
      <c r="I33" s="98">
        <v>-0.14285714285714285</v>
      </c>
      <c r="J33" s="102">
        <v>7</v>
      </c>
      <c r="K33" s="13">
        <v>6.3405797101449279E-3</v>
      </c>
      <c r="L33" s="14">
        <v>5</v>
      </c>
      <c r="M33" s="13">
        <v>4.3215211754537601E-3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-2</v>
      </c>
      <c r="T33" s="103">
        <v>-0.2857142857142857</v>
      </c>
      <c r="U33" s="83">
        <v>11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11</v>
      </c>
      <c r="D34" s="87">
        <v>2.9177718832891247E-2</v>
      </c>
      <c r="E34" s="85">
        <v>12</v>
      </c>
      <c r="F34" s="87">
        <v>3.2520325203252036E-2</v>
      </c>
      <c r="G34" s="85">
        <v>0</v>
      </c>
      <c r="H34" s="85">
        <v>1</v>
      </c>
      <c r="I34" s="100">
        <v>9.0909090909090912E-2</v>
      </c>
      <c r="J34" s="104">
        <v>18</v>
      </c>
      <c r="K34" s="92">
        <v>1.2096774193548387E-2</v>
      </c>
      <c r="L34" s="90">
        <v>19</v>
      </c>
      <c r="M34" s="92">
        <v>9.5525389643036709E-3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1</v>
      </c>
      <c r="T34" s="105">
        <v>5.5555555555555552E-2</v>
      </c>
      <c r="U34" s="84">
        <v>31</v>
      </c>
      <c r="V34" s="82">
        <v>0</v>
      </c>
    </row>
    <row r="35" spans="1:22" ht="20.25" thickBot="1">
      <c r="A35" s="259" t="s">
        <v>40</v>
      </c>
      <c r="B35" s="260"/>
      <c r="C35" s="86">
        <v>304</v>
      </c>
      <c r="D35" s="88">
        <v>2.0994475138121547E-2</v>
      </c>
      <c r="E35" s="86">
        <v>301</v>
      </c>
      <c r="F35" s="88">
        <v>2.2284741245280223E-2</v>
      </c>
      <c r="G35" s="86">
        <v>0</v>
      </c>
      <c r="H35" s="86">
        <v>-3</v>
      </c>
      <c r="I35" s="89">
        <v>-9.8684210526315784E-3</v>
      </c>
      <c r="J35" s="91">
        <v>333</v>
      </c>
      <c r="K35" s="93">
        <v>4.9730440106927915E-3</v>
      </c>
      <c r="L35" s="91">
        <v>324</v>
      </c>
      <c r="M35" s="93">
        <v>4.4583883751651253E-3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-9</v>
      </c>
      <c r="T35" s="93">
        <v>-2.7027027027027029E-2</v>
      </c>
      <c r="U35" s="101">
        <v>625</v>
      </c>
      <c r="V35" s="95">
        <v>0</v>
      </c>
    </row>
    <row r="39" spans="1:22">
      <c r="G39" s="33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"/>
  <sheetViews>
    <sheetView tabSelected="1" view="pageBreakPreview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6" sqref="T6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3" t="s">
        <v>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</row>
    <row r="2" spans="1:25" s="1" customFormat="1" ht="81.75" customHeight="1">
      <c r="A2" s="287" t="s">
        <v>44</v>
      </c>
      <c r="B2" s="288"/>
      <c r="C2" s="291" t="s">
        <v>62</v>
      </c>
      <c r="D2" s="292"/>
      <c r="E2" s="292"/>
      <c r="F2" s="293"/>
      <c r="G2" s="284" t="s">
        <v>63</v>
      </c>
      <c r="H2" s="285"/>
      <c r="I2" s="291" t="s">
        <v>64</v>
      </c>
      <c r="J2" s="292"/>
      <c r="K2" s="292"/>
      <c r="L2" s="293"/>
      <c r="M2" s="284" t="s">
        <v>63</v>
      </c>
      <c r="N2" s="285"/>
      <c r="O2" s="286" t="s">
        <v>65</v>
      </c>
      <c r="P2" s="285"/>
    </row>
    <row r="3" spans="1:25" ht="22.5" customHeight="1">
      <c r="A3" s="289"/>
      <c r="B3" s="290"/>
      <c r="C3" s="138">
        <v>2022</v>
      </c>
      <c r="D3" s="139" t="s">
        <v>1</v>
      </c>
      <c r="E3" s="140">
        <v>2023</v>
      </c>
      <c r="F3" s="141" t="s">
        <v>1</v>
      </c>
      <c r="G3" s="142" t="s">
        <v>37</v>
      </c>
      <c r="H3" s="143" t="s">
        <v>1</v>
      </c>
      <c r="I3" s="144">
        <v>2022</v>
      </c>
      <c r="J3" s="139" t="s">
        <v>1</v>
      </c>
      <c r="K3" s="140">
        <v>2023</v>
      </c>
      <c r="L3" s="141" t="s">
        <v>1</v>
      </c>
      <c r="M3" s="142" t="s">
        <v>37</v>
      </c>
      <c r="N3" s="145" t="s">
        <v>1</v>
      </c>
      <c r="O3" s="144">
        <v>2022</v>
      </c>
      <c r="P3" s="146">
        <v>2023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47">
        <v>1</v>
      </c>
      <c r="B4" s="148" t="s">
        <v>20</v>
      </c>
      <c r="C4" s="132">
        <v>33</v>
      </c>
      <c r="D4" s="119">
        <v>1.0122699386503068E-2</v>
      </c>
      <c r="E4" s="118">
        <v>33</v>
      </c>
      <c r="F4" s="119" t="e">
        <f>E4/Q4</f>
        <v>#DIV/0!</v>
      </c>
      <c r="G4" s="120">
        <f>E4-C4</f>
        <v>0</v>
      </c>
      <c r="H4" s="121">
        <f>G4/C4</f>
        <v>0</v>
      </c>
      <c r="I4" s="132">
        <v>25</v>
      </c>
      <c r="J4" s="119">
        <v>7.6687116564417178E-3</v>
      </c>
      <c r="K4" s="120">
        <v>26</v>
      </c>
      <c r="L4" s="119" t="e">
        <f>K4/Q4</f>
        <v>#DIV/0!</v>
      </c>
      <c r="M4" s="120">
        <f>K4-I4</f>
        <v>1</v>
      </c>
      <c r="N4" s="122">
        <f>M4/I4</f>
        <v>0.04</v>
      </c>
      <c r="O4" s="132">
        <v>2</v>
      </c>
      <c r="P4" s="108">
        <v>2</v>
      </c>
      <c r="Q4" s="295">
        <f>[1]Громад_Виправ!C7+[1]Громад_Виправ!M7+[1]Звільн_з_випр_УДЗ_і_Розш!C8+[1]Позб_права!C7</f>
        <v>0</v>
      </c>
      <c r="R4" s="296"/>
      <c r="S4" s="149"/>
      <c r="T4" s="150"/>
    </row>
    <row r="5" spans="1:25" s="18" customFormat="1" ht="21" customHeight="1">
      <c r="A5" s="147">
        <v>2</v>
      </c>
      <c r="B5" s="148" t="s">
        <v>2</v>
      </c>
      <c r="C5" s="132">
        <v>14</v>
      </c>
      <c r="D5" s="119">
        <v>6.7049808429118776E-3</v>
      </c>
      <c r="E5" s="118">
        <v>26</v>
      </c>
      <c r="F5" s="119">
        <f t="shared" ref="F5:F28" si="0">E5/Q5</f>
        <v>7.4222095346845561E-3</v>
      </c>
      <c r="G5" s="120">
        <f t="shared" ref="G5:G28" si="1">E5-C5</f>
        <v>12</v>
      </c>
      <c r="H5" s="121">
        <f t="shared" ref="H5:H27" si="2">G5/C5</f>
        <v>0.8571428571428571</v>
      </c>
      <c r="I5" s="132">
        <v>13</v>
      </c>
      <c r="J5" s="119">
        <v>6.2260536398467429E-3</v>
      </c>
      <c r="K5" s="120">
        <v>19</v>
      </c>
      <c r="L5" s="119">
        <f t="shared" ref="L5:L28" si="3">K5/Q5</f>
        <v>5.423922352269483E-3</v>
      </c>
      <c r="M5" s="120">
        <f t="shared" ref="M5:M28" si="4">K5-I5</f>
        <v>6</v>
      </c>
      <c r="N5" s="122">
        <f t="shared" ref="N5:N27" si="5">M5/I5</f>
        <v>0.46153846153846156</v>
      </c>
      <c r="O5" s="132">
        <v>0</v>
      </c>
      <c r="P5" s="108">
        <v>0</v>
      </c>
      <c r="Q5" s="295">
        <f>[1]Громад_Виправ!C8+[1]Громад_Виправ!M8+[1]Звільн_з_випр_УДЗ_і_Розш!C9+[1]Позб_права!C8</f>
        <v>3503</v>
      </c>
      <c r="R5" s="296"/>
      <c r="S5" s="149"/>
      <c r="T5" s="150"/>
    </row>
    <row r="6" spans="1:25" s="18" customFormat="1" ht="21" customHeight="1">
      <c r="A6" s="147">
        <v>3</v>
      </c>
      <c r="B6" s="148" t="s">
        <v>3</v>
      </c>
      <c r="C6" s="132">
        <v>103</v>
      </c>
      <c r="D6" s="119">
        <v>1.0701298701298701E-2</v>
      </c>
      <c r="E6" s="118">
        <v>142</v>
      </c>
      <c r="F6" s="119">
        <f t="shared" si="0"/>
        <v>6.029723991507431E-2</v>
      </c>
      <c r="G6" s="120">
        <f t="shared" si="1"/>
        <v>39</v>
      </c>
      <c r="H6" s="121">
        <f t="shared" si="2"/>
        <v>0.37864077669902912</v>
      </c>
      <c r="I6" s="132">
        <v>74</v>
      </c>
      <c r="J6" s="119">
        <v>7.6883116883116887E-3</v>
      </c>
      <c r="K6" s="120">
        <v>101</v>
      </c>
      <c r="L6" s="119">
        <f t="shared" si="3"/>
        <v>4.2887473460721866E-2</v>
      </c>
      <c r="M6" s="120">
        <f t="shared" si="4"/>
        <v>27</v>
      </c>
      <c r="N6" s="122">
        <f t="shared" si="5"/>
        <v>0.36486486486486486</v>
      </c>
      <c r="O6" s="132">
        <v>0</v>
      </c>
      <c r="P6" s="108">
        <v>1</v>
      </c>
      <c r="Q6" s="295">
        <f>[1]Громад_Виправ!C9+[1]Громад_Виправ!M9+[1]Звільн_з_випр_УДЗ_і_Розш!C10+[1]Позб_права!C9</f>
        <v>2355</v>
      </c>
      <c r="R6" s="296"/>
      <c r="S6" s="149"/>
      <c r="T6" s="150"/>
    </row>
    <row r="7" spans="1:25" s="18" customFormat="1" ht="21" customHeight="1">
      <c r="A7" s="147">
        <v>4</v>
      </c>
      <c r="B7" s="148" t="s">
        <v>21</v>
      </c>
      <c r="C7" s="132">
        <v>11</v>
      </c>
      <c r="D7" s="119">
        <v>2.6165556612749762E-3</v>
      </c>
      <c r="E7" s="118">
        <v>22</v>
      </c>
      <c r="F7" s="119">
        <f t="shared" si="0"/>
        <v>2.28595178719867E-3</v>
      </c>
      <c r="G7" s="120">
        <f t="shared" si="1"/>
        <v>11</v>
      </c>
      <c r="H7" s="121">
        <f t="shared" si="2"/>
        <v>1</v>
      </c>
      <c r="I7" s="132">
        <v>9</v>
      </c>
      <c r="J7" s="119">
        <v>2.1408182683158895E-3</v>
      </c>
      <c r="K7" s="120">
        <v>20</v>
      </c>
      <c r="L7" s="119">
        <f t="shared" si="3"/>
        <v>2.0781379883624274E-3</v>
      </c>
      <c r="M7" s="120">
        <f t="shared" si="4"/>
        <v>11</v>
      </c>
      <c r="N7" s="122">
        <f t="shared" si="5"/>
        <v>1.2222222222222223</v>
      </c>
      <c r="O7" s="132">
        <v>0</v>
      </c>
      <c r="P7" s="108">
        <v>0</v>
      </c>
      <c r="Q7" s="295">
        <f>[1]Громад_Виправ!C10+[1]Громад_Виправ!M10+[1]Звільн_з_випр_УДЗ_і_Розш!C11+[1]Позб_права!C10</f>
        <v>9624</v>
      </c>
      <c r="R7" s="296"/>
      <c r="S7" s="149"/>
      <c r="T7" s="151"/>
    </row>
    <row r="8" spans="1:25" s="18" customFormat="1" ht="21" customHeight="1">
      <c r="A8" s="147">
        <v>5</v>
      </c>
      <c r="B8" s="148" t="s">
        <v>4</v>
      </c>
      <c r="C8" s="132">
        <v>31</v>
      </c>
      <c r="D8" s="119">
        <v>1.1733535200605601E-2</v>
      </c>
      <c r="E8" s="118">
        <v>35</v>
      </c>
      <c r="F8" s="119">
        <f t="shared" si="0"/>
        <v>1.0497900419916016E-2</v>
      </c>
      <c r="G8" s="120">
        <f t="shared" si="1"/>
        <v>4</v>
      </c>
      <c r="H8" s="121">
        <f t="shared" si="2"/>
        <v>0.12903225806451613</v>
      </c>
      <c r="I8" s="132">
        <v>26</v>
      </c>
      <c r="J8" s="119">
        <v>9.8410295230885701E-3</v>
      </c>
      <c r="K8" s="120">
        <v>31</v>
      </c>
      <c r="L8" s="119">
        <f t="shared" si="3"/>
        <v>9.2981403719256152E-3</v>
      </c>
      <c r="M8" s="120">
        <f t="shared" si="4"/>
        <v>5</v>
      </c>
      <c r="N8" s="122">
        <f t="shared" si="5"/>
        <v>0.19230769230769232</v>
      </c>
      <c r="O8" s="132">
        <v>1</v>
      </c>
      <c r="P8" s="108">
        <v>1</v>
      </c>
      <c r="Q8" s="295">
        <f>[1]Громад_Виправ!C11+[1]Громад_Виправ!M11+[1]Звільн_з_випр_УДЗ_і_Розш!C12+[1]Позб_права!C11</f>
        <v>3334</v>
      </c>
      <c r="R8" s="296"/>
      <c r="S8" s="149"/>
      <c r="T8" s="150"/>
    </row>
    <row r="9" spans="1:25" s="18" customFormat="1" ht="21" customHeight="1">
      <c r="A9" s="147">
        <v>6</v>
      </c>
      <c r="B9" s="148" t="s">
        <v>5</v>
      </c>
      <c r="C9" s="132">
        <v>38</v>
      </c>
      <c r="D9" s="119">
        <v>1.3282069206571129E-2</v>
      </c>
      <c r="E9" s="118">
        <v>24</v>
      </c>
      <c r="F9" s="119">
        <f t="shared" si="0"/>
        <v>7.2793448589626936E-3</v>
      </c>
      <c r="G9" s="120">
        <f t="shared" si="1"/>
        <v>-14</v>
      </c>
      <c r="H9" s="121">
        <f t="shared" si="2"/>
        <v>-0.36842105263157893</v>
      </c>
      <c r="I9" s="132">
        <v>32</v>
      </c>
      <c r="J9" s="119">
        <v>1.118490038448095E-2</v>
      </c>
      <c r="K9" s="120">
        <v>18</v>
      </c>
      <c r="L9" s="119">
        <f t="shared" si="3"/>
        <v>5.4595086442220204E-3</v>
      </c>
      <c r="M9" s="120">
        <f t="shared" si="4"/>
        <v>-14</v>
      </c>
      <c r="N9" s="122">
        <f t="shared" si="5"/>
        <v>-0.4375</v>
      </c>
      <c r="O9" s="132">
        <v>4</v>
      </c>
      <c r="P9" s="294">
        <v>0</v>
      </c>
      <c r="Q9" s="295">
        <f>[1]Громад_Виправ!C12+[1]Громад_Виправ!M12+[1]Звільн_з_випр_УДЗ_і_Розш!C13+[1]Позб_права!C12</f>
        <v>3297</v>
      </c>
      <c r="R9" s="296"/>
      <c r="S9" s="149"/>
      <c r="T9" s="150"/>
    </row>
    <row r="10" spans="1:25" s="18" customFormat="1" ht="21" customHeight="1">
      <c r="A10" s="147">
        <v>7</v>
      </c>
      <c r="B10" s="148" t="s">
        <v>6</v>
      </c>
      <c r="C10" s="132">
        <v>28</v>
      </c>
      <c r="D10" s="119">
        <v>6.7001675041876048E-3</v>
      </c>
      <c r="E10" s="118">
        <v>30</v>
      </c>
      <c r="F10" s="119">
        <f t="shared" si="0"/>
        <v>1.002004008016032E-2</v>
      </c>
      <c r="G10" s="120">
        <f t="shared" si="1"/>
        <v>2</v>
      </c>
      <c r="H10" s="121">
        <f t="shared" si="2"/>
        <v>7.1428571428571425E-2</v>
      </c>
      <c r="I10" s="132">
        <v>17</v>
      </c>
      <c r="J10" s="119">
        <v>4.0679588418281887E-3</v>
      </c>
      <c r="K10" s="120">
        <v>23</v>
      </c>
      <c r="L10" s="119">
        <f t="shared" si="3"/>
        <v>7.6820307281229121E-3</v>
      </c>
      <c r="M10" s="120">
        <f t="shared" si="4"/>
        <v>6</v>
      </c>
      <c r="N10" s="122">
        <f t="shared" si="5"/>
        <v>0.35294117647058826</v>
      </c>
      <c r="O10" s="132">
        <v>0</v>
      </c>
      <c r="P10" s="108">
        <v>0</v>
      </c>
      <c r="Q10" s="295">
        <f>[1]Громад_Виправ!C13+[1]Громад_Виправ!M13+[1]Звільн_з_випр_УДЗ_і_Розш!C14+[1]Позб_права!C13</f>
        <v>2994</v>
      </c>
      <c r="R10" s="296"/>
      <c r="S10" s="149"/>
      <c r="T10" s="150"/>
      <c r="X10" s="18" t="s">
        <v>60</v>
      </c>
    </row>
    <row r="11" spans="1:25" s="18" customFormat="1" ht="21" customHeight="1">
      <c r="A11" s="147">
        <v>8</v>
      </c>
      <c r="B11" s="148" t="s">
        <v>22</v>
      </c>
      <c r="C11" s="132">
        <v>27</v>
      </c>
      <c r="D11" s="119">
        <v>1.8802228412256268E-2</v>
      </c>
      <c r="E11" s="118">
        <v>37</v>
      </c>
      <c r="F11" s="119">
        <f t="shared" si="0"/>
        <v>9.7780126849894289E-3</v>
      </c>
      <c r="G11" s="120">
        <f t="shared" si="1"/>
        <v>10</v>
      </c>
      <c r="H11" s="121">
        <f t="shared" si="2"/>
        <v>0.37037037037037035</v>
      </c>
      <c r="I11" s="132">
        <v>16</v>
      </c>
      <c r="J11" s="119">
        <v>1.1142061281337047E-2</v>
      </c>
      <c r="K11" s="120">
        <v>24</v>
      </c>
      <c r="L11" s="119">
        <f t="shared" si="3"/>
        <v>6.3424947145877377E-3</v>
      </c>
      <c r="M11" s="120">
        <f t="shared" si="4"/>
        <v>8</v>
      </c>
      <c r="N11" s="122">
        <f t="shared" si="5"/>
        <v>0.5</v>
      </c>
      <c r="O11" s="132">
        <v>1</v>
      </c>
      <c r="P11" s="108">
        <v>0</v>
      </c>
      <c r="Q11" s="295">
        <f>[1]Громад_Виправ!C14+[1]Громад_Виправ!M14+[1]Звільн_з_випр_УДЗ_і_Розш!C15+[1]Позб_права!C14</f>
        <v>3784</v>
      </c>
      <c r="R11" s="296"/>
      <c r="S11" s="149"/>
      <c r="T11" s="150"/>
    </row>
    <row r="12" spans="1:25" s="18" customFormat="1" ht="21" customHeight="1">
      <c r="A12" s="147">
        <v>9</v>
      </c>
      <c r="B12" s="148" t="s">
        <v>66</v>
      </c>
      <c r="C12" s="133">
        <v>51</v>
      </c>
      <c r="D12" s="119">
        <v>4.9261083743842365E-3</v>
      </c>
      <c r="E12" s="118">
        <v>79</v>
      </c>
      <c r="F12" s="119">
        <f t="shared" si="0"/>
        <v>4.9436795994993739E-2</v>
      </c>
      <c r="G12" s="120">
        <f t="shared" si="1"/>
        <v>28</v>
      </c>
      <c r="H12" s="121">
        <f t="shared" si="2"/>
        <v>0.5490196078431373</v>
      </c>
      <c r="I12" s="133">
        <v>40</v>
      </c>
      <c r="J12" s="119">
        <v>3.8636144112817539E-3</v>
      </c>
      <c r="K12" s="120">
        <v>64</v>
      </c>
      <c r="L12" s="119">
        <f t="shared" si="3"/>
        <v>4.005006257822278E-2</v>
      </c>
      <c r="M12" s="120">
        <f t="shared" si="4"/>
        <v>24</v>
      </c>
      <c r="N12" s="122">
        <f t="shared" si="5"/>
        <v>0.6</v>
      </c>
      <c r="O12" s="133">
        <v>0</v>
      </c>
      <c r="P12" s="108">
        <v>0</v>
      </c>
      <c r="Q12" s="295">
        <f>[1]Громад_Виправ!C15+[1]Громад_Виправ!M15+[1]Звільн_з_випр_УДЗ_і_Розш!C16+[1]Позб_права!C15</f>
        <v>1598</v>
      </c>
      <c r="R12" s="296"/>
      <c r="S12" s="149"/>
      <c r="T12" s="150"/>
    </row>
    <row r="13" spans="1:25" s="18" customFormat="1" ht="21" customHeight="1">
      <c r="A13" s="147">
        <v>10</v>
      </c>
      <c r="B13" s="148" t="s">
        <v>7</v>
      </c>
      <c r="C13" s="132">
        <v>42</v>
      </c>
      <c r="D13" s="119">
        <v>1.7073170731707318E-2</v>
      </c>
      <c r="E13" s="118">
        <v>40</v>
      </c>
      <c r="F13" s="119">
        <f t="shared" si="0"/>
        <v>3.2113037893384713E-3</v>
      </c>
      <c r="G13" s="120">
        <f t="shared" si="1"/>
        <v>-2</v>
      </c>
      <c r="H13" s="121">
        <f t="shared" si="2"/>
        <v>-4.7619047619047616E-2</v>
      </c>
      <c r="I13" s="132">
        <v>39</v>
      </c>
      <c r="J13" s="119">
        <v>1.5853658536585366E-2</v>
      </c>
      <c r="K13" s="120">
        <v>35</v>
      </c>
      <c r="L13" s="119">
        <f t="shared" si="3"/>
        <v>2.8098908156711623E-3</v>
      </c>
      <c r="M13" s="120">
        <f t="shared" si="4"/>
        <v>-4</v>
      </c>
      <c r="N13" s="122">
        <f t="shared" si="5"/>
        <v>-0.10256410256410256</v>
      </c>
      <c r="O13" s="132">
        <v>0</v>
      </c>
      <c r="P13" s="108">
        <v>0</v>
      </c>
      <c r="Q13" s="295">
        <f>[1]Громад_Виправ!C16+[1]Громад_Виправ!M16+[1]Звільн_з_випр_УДЗ_і_Розш!C17+[1]Позб_права!C16</f>
        <v>12456</v>
      </c>
      <c r="R13" s="296"/>
      <c r="S13" s="149"/>
      <c r="T13" s="150"/>
    </row>
    <row r="14" spans="1:25" s="18" customFormat="1" ht="21" customHeight="1">
      <c r="A14" s="147">
        <v>11</v>
      </c>
      <c r="B14" s="148" t="s">
        <v>23</v>
      </c>
      <c r="C14" s="132">
        <v>31</v>
      </c>
      <c r="D14" s="119">
        <v>1.4846743295019157E-2</v>
      </c>
      <c r="E14" s="118">
        <v>0</v>
      </c>
      <c r="F14" s="119">
        <f t="shared" si="0"/>
        <v>0</v>
      </c>
      <c r="G14" s="120">
        <f t="shared" si="1"/>
        <v>-31</v>
      </c>
      <c r="H14" s="121">
        <f t="shared" si="2"/>
        <v>-1</v>
      </c>
      <c r="I14" s="132">
        <v>15</v>
      </c>
      <c r="J14" s="119">
        <v>7.1839080459770114E-3</v>
      </c>
      <c r="K14" s="120">
        <v>0</v>
      </c>
      <c r="L14" s="119">
        <f t="shared" si="3"/>
        <v>0</v>
      </c>
      <c r="M14" s="120">
        <f t="shared" si="4"/>
        <v>-15</v>
      </c>
      <c r="N14" s="122">
        <f t="shared" si="5"/>
        <v>-1</v>
      </c>
      <c r="O14" s="132">
        <v>1</v>
      </c>
      <c r="P14" s="108">
        <v>0</v>
      </c>
      <c r="Q14" s="295">
        <f>[1]Громад_Виправ!C17+[1]Громад_Виправ!M17+[1]Звільн_з_випр_УДЗ_і_Розш!C18+[1]Позб_права!C17</f>
        <v>2572</v>
      </c>
      <c r="R14" s="296"/>
      <c r="S14" s="149"/>
      <c r="T14" s="151"/>
    </row>
    <row r="15" spans="1:25" s="18" customFormat="1" ht="21" customHeight="1">
      <c r="A15" s="147">
        <v>12</v>
      </c>
      <c r="B15" s="148" t="s">
        <v>8</v>
      </c>
      <c r="C15" s="132">
        <v>39</v>
      </c>
      <c r="D15" s="119">
        <v>1.0228166797797011E-2</v>
      </c>
      <c r="E15" s="118">
        <v>60</v>
      </c>
      <c r="F15" s="119">
        <f t="shared" si="0"/>
        <v>4.9382716049382713E-2</v>
      </c>
      <c r="G15" s="120">
        <f t="shared" si="1"/>
        <v>21</v>
      </c>
      <c r="H15" s="121">
        <f t="shared" si="2"/>
        <v>0.53846153846153844</v>
      </c>
      <c r="I15" s="132">
        <v>25</v>
      </c>
      <c r="J15" s="119">
        <v>6.5565171780750066E-3</v>
      </c>
      <c r="K15" s="120">
        <v>42</v>
      </c>
      <c r="L15" s="119">
        <f t="shared" si="3"/>
        <v>3.4567901234567898E-2</v>
      </c>
      <c r="M15" s="120">
        <f t="shared" si="4"/>
        <v>17</v>
      </c>
      <c r="N15" s="122">
        <f t="shared" si="5"/>
        <v>0.68</v>
      </c>
      <c r="O15" s="132">
        <v>1</v>
      </c>
      <c r="P15" s="108">
        <v>0</v>
      </c>
      <c r="Q15" s="295">
        <f>[1]Громад_Виправ!C18+[1]Громад_Виправ!M18+[1]Звільн_з_випр_УДЗ_і_Розш!C19+[1]Позб_права!C18</f>
        <v>1215</v>
      </c>
      <c r="R15" s="296"/>
      <c r="S15" s="149"/>
      <c r="T15" s="150"/>
    </row>
    <row r="16" spans="1:25" s="18" customFormat="1" ht="21" customHeight="1">
      <c r="A16" s="147">
        <v>13</v>
      </c>
      <c r="B16" s="148" t="s">
        <v>9</v>
      </c>
      <c r="C16" s="132">
        <v>20</v>
      </c>
      <c r="D16" s="119">
        <v>7.6687116564417178E-3</v>
      </c>
      <c r="E16" s="118">
        <v>29</v>
      </c>
      <c r="F16" s="119">
        <f t="shared" si="0"/>
        <v>7.4954768674075989E-3</v>
      </c>
      <c r="G16" s="120">
        <f t="shared" si="1"/>
        <v>9</v>
      </c>
      <c r="H16" s="121">
        <f t="shared" si="2"/>
        <v>0.45</v>
      </c>
      <c r="I16" s="132">
        <v>14</v>
      </c>
      <c r="J16" s="119">
        <v>5.3680981595092027E-3</v>
      </c>
      <c r="K16" s="120">
        <v>23</v>
      </c>
      <c r="L16" s="119">
        <f t="shared" si="3"/>
        <v>5.9446885500129233E-3</v>
      </c>
      <c r="M16" s="120">
        <f t="shared" si="4"/>
        <v>9</v>
      </c>
      <c r="N16" s="122">
        <f t="shared" si="5"/>
        <v>0.6428571428571429</v>
      </c>
      <c r="O16" s="132">
        <v>1</v>
      </c>
      <c r="P16" s="108">
        <v>1</v>
      </c>
      <c r="Q16" s="295">
        <f>[1]Громад_Виправ!C19+[1]Громад_Виправ!M19+[1]Звільн_з_випр_УДЗ_і_Розш!C20+[1]Позб_права!C19</f>
        <v>3869</v>
      </c>
      <c r="R16" s="296"/>
      <c r="S16" s="149"/>
      <c r="T16" s="150"/>
    </row>
    <row r="17" spans="1:20" s="18" customFormat="1" ht="21" customHeight="1">
      <c r="A17" s="147">
        <v>14</v>
      </c>
      <c r="B17" s="148" t="s">
        <v>24</v>
      </c>
      <c r="C17" s="132">
        <v>14</v>
      </c>
      <c r="D17" s="119">
        <v>2.5835024912345449E-3</v>
      </c>
      <c r="E17" s="118">
        <v>28</v>
      </c>
      <c r="F17" s="119">
        <f t="shared" si="0"/>
        <v>1.0090090090090089E-2</v>
      </c>
      <c r="G17" s="120">
        <f t="shared" si="1"/>
        <v>14</v>
      </c>
      <c r="H17" s="121">
        <f t="shared" si="2"/>
        <v>1</v>
      </c>
      <c r="I17" s="132">
        <v>12</v>
      </c>
      <c r="J17" s="119">
        <v>2.2144307067724672E-3</v>
      </c>
      <c r="K17" s="120">
        <v>19</v>
      </c>
      <c r="L17" s="119">
        <f t="shared" si="3"/>
        <v>6.8468468468468472E-3</v>
      </c>
      <c r="M17" s="120">
        <f t="shared" si="4"/>
        <v>7</v>
      </c>
      <c r="N17" s="122">
        <f t="shared" si="5"/>
        <v>0.58333333333333337</v>
      </c>
      <c r="O17" s="132">
        <v>0</v>
      </c>
      <c r="P17" s="108">
        <v>2</v>
      </c>
      <c r="Q17" s="295">
        <f>[1]Громад_Виправ!C20+[1]Громад_Виправ!M20+[1]Звільн_з_випр_УДЗ_і_Розш!C21+[1]Позб_права!C20</f>
        <v>2775</v>
      </c>
      <c r="R17" s="296"/>
      <c r="S17" s="149"/>
      <c r="T17" s="150"/>
    </row>
    <row r="18" spans="1:20" s="18" customFormat="1" ht="21" customHeight="1">
      <c r="A18" s="147">
        <v>15</v>
      </c>
      <c r="B18" s="148" t="s">
        <v>10</v>
      </c>
      <c r="C18" s="132">
        <v>76</v>
      </c>
      <c r="D18" s="119">
        <v>2.1609326130224624E-2</v>
      </c>
      <c r="E18" s="118">
        <v>109</v>
      </c>
      <c r="F18" s="119">
        <f t="shared" si="0"/>
        <v>1.7572142511687892E-2</v>
      </c>
      <c r="G18" s="120">
        <f t="shared" si="1"/>
        <v>33</v>
      </c>
      <c r="H18" s="121">
        <f t="shared" si="2"/>
        <v>0.43421052631578949</v>
      </c>
      <c r="I18" s="132">
        <v>53</v>
      </c>
      <c r="J18" s="119">
        <v>1.5069661643446119E-2</v>
      </c>
      <c r="K18" s="120">
        <v>76</v>
      </c>
      <c r="L18" s="119">
        <f t="shared" si="3"/>
        <v>1.2252136063195229E-2</v>
      </c>
      <c r="M18" s="120">
        <f t="shared" si="4"/>
        <v>23</v>
      </c>
      <c r="N18" s="122">
        <f t="shared" si="5"/>
        <v>0.43396226415094341</v>
      </c>
      <c r="O18" s="132">
        <v>1</v>
      </c>
      <c r="P18" s="108">
        <v>2</v>
      </c>
      <c r="Q18" s="295">
        <f>[1]Громад_Виправ!C21+[1]Громад_Виправ!M21+[1]Звільн_з_випр_УДЗ_і_Розш!C22+[1]Позб_права!C21</f>
        <v>6203</v>
      </c>
      <c r="R18" s="296"/>
      <c r="S18" s="149"/>
      <c r="T18" s="150"/>
    </row>
    <row r="19" spans="1:20" s="18" customFormat="1" ht="21" customHeight="1">
      <c r="A19" s="147">
        <v>16</v>
      </c>
      <c r="B19" s="148" t="s">
        <v>11</v>
      </c>
      <c r="C19" s="132">
        <v>8</v>
      </c>
      <c r="D19" s="119">
        <v>3.5413899955732625E-3</v>
      </c>
      <c r="E19" s="118">
        <v>25</v>
      </c>
      <c r="F19" s="119">
        <f t="shared" si="0"/>
        <v>6.2625250501002006E-3</v>
      </c>
      <c r="G19" s="120">
        <f t="shared" si="1"/>
        <v>17</v>
      </c>
      <c r="H19" s="121">
        <f t="shared" si="2"/>
        <v>2.125</v>
      </c>
      <c r="I19" s="132">
        <v>6</v>
      </c>
      <c r="J19" s="119">
        <v>2.6560424966799467E-3</v>
      </c>
      <c r="K19" s="120">
        <v>16</v>
      </c>
      <c r="L19" s="119">
        <f t="shared" si="3"/>
        <v>4.0080160320641279E-3</v>
      </c>
      <c r="M19" s="120">
        <f t="shared" si="4"/>
        <v>10</v>
      </c>
      <c r="N19" s="122">
        <f t="shared" si="5"/>
        <v>1.6666666666666667</v>
      </c>
      <c r="O19" s="132">
        <v>0</v>
      </c>
      <c r="P19" s="108">
        <v>0</v>
      </c>
      <c r="Q19" s="295">
        <f>[1]Громад_Виправ!C22+[1]Громад_Виправ!M22+[1]Звільн_з_випр_УДЗ_і_Розш!C23+[1]Позб_права!C22</f>
        <v>3992</v>
      </c>
      <c r="R19" s="296"/>
      <c r="S19" s="149"/>
      <c r="T19" s="150"/>
    </row>
    <row r="20" spans="1:20" s="18" customFormat="1" ht="21" customHeight="1">
      <c r="A20" s="147">
        <v>17</v>
      </c>
      <c r="B20" s="148" t="s">
        <v>12</v>
      </c>
      <c r="C20" s="132">
        <v>37</v>
      </c>
      <c r="D20" s="119">
        <v>2.1700879765395895E-2</v>
      </c>
      <c r="E20" s="118">
        <v>33</v>
      </c>
      <c r="F20" s="119">
        <f t="shared" si="0"/>
        <v>1.3625103220478944E-2</v>
      </c>
      <c r="G20" s="120">
        <f t="shared" si="1"/>
        <v>-4</v>
      </c>
      <c r="H20" s="121">
        <f t="shared" si="2"/>
        <v>-0.10810810810810811</v>
      </c>
      <c r="I20" s="132">
        <v>23</v>
      </c>
      <c r="J20" s="119">
        <v>1.3489736070381233E-2</v>
      </c>
      <c r="K20" s="120">
        <v>23</v>
      </c>
      <c r="L20" s="119">
        <f t="shared" si="3"/>
        <v>9.4962840627580512E-3</v>
      </c>
      <c r="M20" s="120">
        <f t="shared" si="4"/>
        <v>0</v>
      </c>
      <c r="N20" s="122">
        <f t="shared" si="5"/>
        <v>0</v>
      </c>
      <c r="O20" s="132">
        <v>1</v>
      </c>
      <c r="P20" s="108">
        <v>1</v>
      </c>
      <c r="Q20" s="295">
        <f>[1]Громад_Виправ!C23+[1]Громад_Виправ!M23+[1]Звільн_з_випр_УДЗ_і_Розш!C24+[1]Позб_права!C23</f>
        <v>2422</v>
      </c>
      <c r="R20" s="296"/>
      <c r="S20" s="149"/>
      <c r="T20" s="149"/>
    </row>
    <row r="21" spans="1:20" s="18" customFormat="1" ht="21" customHeight="1">
      <c r="A21" s="147">
        <v>18</v>
      </c>
      <c r="B21" s="148" t="s">
        <v>13</v>
      </c>
      <c r="C21" s="132">
        <v>9</v>
      </c>
      <c r="D21" s="119">
        <v>7.0093457943925233E-3</v>
      </c>
      <c r="E21" s="118">
        <v>17</v>
      </c>
      <c r="F21" s="119" t="e">
        <f t="shared" si="0"/>
        <v>#DIV/0!</v>
      </c>
      <c r="G21" s="120">
        <f t="shared" si="1"/>
        <v>8</v>
      </c>
      <c r="H21" s="121">
        <f t="shared" si="2"/>
        <v>0.88888888888888884</v>
      </c>
      <c r="I21" s="132">
        <v>6</v>
      </c>
      <c r="J21" s="119">
        <v>4.6728971962616819E-3</v>
      </c>
      <c r="K21" s="120">
        <v>13</v>
      </c>
      <c r="L21" s="119" t="e">
        <f t="shared" si="3"/>
        <v>#DIV/0!</v>
      </c>
      <c r="M21" s="120">
        <f t="shared" si="4"/>
        <v>7</v>
      </c>
      <c r="N21" s="122">
        <f t="shared" si="5"/>
        <v>1.1666666666666667</v>
      </c>
      <c r="O21" s="132">
        <v>0</v>
      </c>
      <c r="P21" s="108">
        <v>0</v>
      </c>
      <c r="Q21" s="295">
        <f>[1]Громад_Виправ!C24+[1]Громад_Виправ!M24+[1]Звільн_з_випр_УДЗ_і_Розш!C25+[1]Позб_права!C24</f>
        <v>0</v>
      </c>
      <c r="R21" s="296"/>
      <c r="S21" s="149"/>
      <c r="T21" s="149"/>
    </row>
    <row r="22" spans="1:20" s="18" customFormat="1" ht="21" customHeight="1">
      <c r="A22" s="147">
        <v>19</v>
      </c>
      <c r="B22" s="148" t="s">
        <v>14</v>
      </c>
      <c r="C22" s="132">
        <v>16</v>
      </c>
      <c r="D22" s="119">
        <v>2.8414136032676256E-3</v>
      </c>
      <c r="E22" s="118">
        <v>41</v>
      </c>
      <c r="F22" s="119">
        <f t="shared" si="0"/>
        <v>2.1166752710376872E-2</v>
      </c>
      <c r="G22" s="120">
        <f t="shared" si="1"/>
        <v>25</v>
      </c>
      <c r="H22" s="121">
        <f t="shared" si="2"/>
        <v>1.5625</v>
      </c>
      <c r="I22" s="132">
        <v>12</v>
      </c>
      <c r="J22" s="119">
        <v>2.1310602024507191E-3</v>
      </c>
      <c r="K22" s="120">
        <v>31</v>
      </c>
      <c r="L22" s="119">
        <f t="shared" si="3"/>
        <v>1.600413009808983E-2</v>
      </c>
      <c r="M22" s="120">
        <f t="shared" si="4"/>
        <v>19</v>
      </c>
      <c r="N22" s="122">
        <f t="shared" si="5"/>
        <v>1.5833333333333333</v>
      </c>
      <c r="O22" s="132">
        <v>0</v>
      </c>
      <c r="P22" s="108">
        <v>1</v>
      </c>
      <c r="Q22" s="295">
        <f>[1]Громад_Виправ!C25+[1]Громад_Виправ!M25+[1]Звільн_з_випр_УДЗ_і_Розш!C26+[1]Позб_права!C25</f>
        <v>1937</v>
      </c>
      <c r="R22" s="296"/>
      <c r="S22" s="149"/>
      <c r="T22" s="149"/>
    </row>
    <row r="23" spans="1:20" s="18" customFormat="1" ht="21" customHeight="1">
      <c r="A23" s="147">
        <v>20</v>
      </c>
      <c r="B23" s="148" t="s">
        <v>15</v>
      </c>
      <c r="C23" s="132">
        <v>3</v>
      </c>
      <c r="D23" s="119">
        <v>1.5698587127158557E-3</v>
      </c>
      <c r="E23" s="118">
        <v>12</v>
      </c>
      <c r="F23" s="119">
        <f t="shared" si="0"/>
        <v>8.2987551867219917E-3</v>
      </c>
      <c r="G23" s="120">
        <f t="shared" si="1"/>
        <v>9</v>
      </c>
      <c r="H23" s="121">
        <f t="shared" si="2"/>
        <v>3</v>
      </c>
      <c r="I23" s="132">
        <v>3</v>
      </c>
      <c r="J23" s="119">
        <v>1.5698587127158557E-3</v>
      </c>
      <c r="K23" s="120">
        <v>6</v>
      </c>
      <c r="L23" s="119">
        <f t="shared" si="3"/>
        <v>4.1493775933609959E-3</v>
      </c>
      <c r="M23" s="120">
        <f t="shared" si="4"/>
        <v>3</v>
      </c>
      <c r="N23" s="122">
        <f t="shared" si="5"/>
        <v>1</v>
      </c>
      <c r="O23" s="132">
        <v>0</v>
      </c>
      <c r="P23" s="108">
        <v>0</v>
      </c>
      <c r="Q23" s="295">
        <f>[1]Громад_Виправ!C26+[1]Громад_Виправ!M26+[1]Звільн_з_випр_УДЗ_і_Розш!C27+[1]Позб_права!C26</f>
        <v>1446</v>
      </c>
      <c r="R23" s="296"/>
      <c r="S23" s="149"/>
      <c r="T23" s="149"/>
    </row>
    <row r="24" spans="1:20" s="18" customFormat="1" ht="21" customHeight="1">
      <c r="A24" s="147">
        <v>21</v>
      </c>
      <c r="B24" s="148" t="s">
        <v>16</v>
      </c>
      <c r="C24" s="132">
        <v>26</v>
      </c>
      <c r="D24" s="119">
        <v>1.1545293072824156E-2</v>
      </c>
      <c r="E24" s="118">
        <v>34</v>
      </c>
      <c r="F24" s="119">
        <f t="shared" si="0"/>
        <v>5.4079847303960555E-3</v>
      </c>
      <c r="G24" s="120">
        <f t="shared" si="1"/>
        <v>8</v>
      </c>
      <c r="H24" s="121">
        <f t="shared" si="2"/>
        <v>0.30769230769230771</v>
      </c>
      <c r="I24" s="132">
        <v>21</v>
      </c>
      <c r="J24" s="119">
        <v>9.3250444049733563E-3</v>
      </c>
      <c r="K24" s="120">
        <v>26</v>
      </c>
      <c r="L24" s="119">
        <f t="shared" si="3"/>
        <v>4.1355177350087483E-3</v>
      </c>
      <c r="M24" s="120">
        <f t="shared" si="4"/>
        <v>5</v>
      </c>
      <c r="N24" s="122">
        <f t="shared" si="5"/>
        <v>0.23809523809523808</v>
      </c>
      <c r="O24" s="132">
        <v>0</v>
      </c>
      <c r="P24" s="108">
        <v>0</v>
      </c>
      <c r="Q24" s="295">
        <f>[1]Громад_Виправ!C27+[1]Громад_Виправ!M27+[1]Звільн_з_випр_УДЗ_і_Розш!C28+[1]Позб_права!C27</f>
        <v>6287</v>
      </c>
      <c r="R24" s="296"/>
      <c r="S24" s="149"/>
      <c r="T24" s="149"/>
    </row>
    <row r="25" spans="1:20" s="18" customFormat="1" ht="21" customHeight="1">
      <c r="A25" s="147">
        <v>22</v>
      </c>
      <c r="B25" s="148" t="s">
        <v>17</v>
      </c>
      <c r="C25" s="132">
        <v>44</v>
      </c>
      <c r="D25" s="119">
        <v>1.7160686427457099E-2</v>
      </c>
      <c r="E25" s="118">
        <v>50</v>
      </c>
      <c r="F25" s="119">
        <f t="shared" si="0"/>
        <v>3.9093041438623924E-2</v>
      </c>
      <c r="G25" s="120">
        <f t="shared" si="1"/>
        <v>6</v>
      </c>
      <c r="H25" s="121">
        <f t="shared" si="2"/>
        <v>0.13636363636363635</v>
      </c>
      <c r="I25" s="132">
        <v>25</v>
      </c>
      <c r="J25" s="119">
        <v>9.7503900156006244E-3</v>
      </c>
      <c r="K25" s="120">
        <v>39</v>
      </c>
      <c r="L25" s="119">
        <f t="shared" si="3"/>
        <v>3.0492572322126661E-2</v>
      </c>
      <c r="M25" s="120">
        <f t="shared" si="4"/>
        <v>14</v>
      </c>
      <c r="N25" s="122">
        <f t="shared" si="5"/>
        <v>0.56000000000000005</v>
      </c>
      <c r="O25" s="132">
        <v>0</v>
      </c>
      <c r="P25" s="108">
        <v>0</v>
      </c>
      <c r="Q25" s="295">
        <f>[1]Громад_Виправ!C28+[1]Громад_Виправ!M28+[1]Звільн_з_випр_УДЗ_і_Розш!C29+[1]Позб_права!C28</f>
        <v>1279</v>
      </c>
      <c r="R25" s="296"/>
      <c r="S25" s="149"/>
      <c r="T25" s="149"/>
    </row>
    <row r="26" spans="1:20" s="18" customFormat="1" ht="21" customHeight="1">
      <c r="A26" s="147">
        <v>23</v>
      </c>
      <c r="B26" s="148" t="s">
        <v>19</v>
      </c>
      <c r="C26" s="134">
        <v>5</v>
      </c>
      <c r="D26" s="135">
        <v>3.4270047978067169E-3</v>
      </c>
      <c r="E26" s="118">
        <v>5</v>
      </c>
      <c r="F26" s="119">
        <f t="shared" si="0"/>
        <v>2.0374898125509371E-3</v>
      </c>
      <c r="G26" s="120">
        <f t="shared" si="1"/>
        <v>0</v>
      </c>
      <c r="H26" s="121">
        <f t="shared" si="2"/>
        <v>0</v>
      </c>
      <c r="I26" s="134">
        <v>5</v>
      </c>
      <c r="J26" s="135">
        <v>3.4270047978067169E-3</v>
      </c>
      <c r="K26" s="120">
        <v>5</v>
      </c>
      <c r="L26" s="119">
        <f t="shared" si="3"/>
        <v>2.0374898125509371E-3</v>
      </c>
      <c r="M26" s="120">
        <f t="shared" si="4"/>
        <v>0</v>
      </c>
      <c r="N26" s="122">
        <f t="shared" si="5"/>
        <v>0</v>
      </c>
      <c r="O26" s="134">
        <v>0</v>
      </c>
      <c r="P26" s="108">
        <v>0</v>
      </c>
      <c r="Q26" s="295">
        <f>[1]Громад_Виправ!C29+[1]Громад_Виправ!M29+[1]Звільн_з_випр_УДЗ_і_Розш!C30+[1]Позб_права!C29</f>
        <v>2454</v>
      </c>
      <c r="R26" s="296"/>
      <c r="S26" s="149"/>
      <c r="T26" s="149"/>
    </row>
    <row r="27" spans="1:20" s="18" customFormat="1" ht="21" customHeight="1" thickBot="1">
      <c r="A27" s="152">
        <v>24</v>
      </c>
      <c r="B27" s="148" t="s">
        <v>18</v>
      </c>
      <c r="C27" s="134">
        <v>19</v>
      </c>
      <c r="D27" s="135">
        <v>1.0422380691168404E-2</v>
      </c>
      <c r="E27" s="123">
        <v>30</v>
      </c>
      <c r="F27" s="119">
        <f t="shared" si="0"/>
        <v>9.9966677774075315E-3</v>
      </c>
      <c r="G27" s="124">
        <f t="shared" si="1"/>
        <v>11</v>
      </c>
      <c r="H27" s="125">
        <f t="shared" si="2"/>
        <v>0.57894736842105265</v>
      </c>
      <c r="I27" s="134">
        <v>17</v>
      </c>
      <c r="J27" s="135">
        <v>9.3252879868348879E-3</v>
      </c>
      <c r="K27" s="124">
        <v>24</v>
      </c>
      <c r="L27" s="126">
        <f t="shared" si="3"/>
        <v>7.9973342219260245E-3</v>
      </c>
      <c r="M27" s="124">
        <f t="shared" si="4"/>
        <v>7</v>
      </c>
      <c r="N27" s="122">
        <f t="shared" si="5"/>
        <v>0.41176470588235292</v>
      </c>
      <c r="O27" s="134">
        <v>0</v>
      </c>
      <c r="P27" s="109">
        <v>1</v>
      </c>
      <c r="Q27" s="295">
        <f>[1]Громад_Виправ!C30+[1]Громад_Виправ!M30+[1]Звільн_з_випр_УДЗ_і_Розш!C31+[1]Позб_права!C30</f>
        <v>3001</v>
      </c>
      <c r="R27" s="296"/>
      <c r="S27" s="149"/>
      <c r="T27" s="149"/>
    </row>
    <row r="28" spans="1:20" ht="21" customHeight="1" thickBot="1">
      <c r="A28" s="280" t="s">
        <v>40</v>
      </c>
      <c r="B28" s="281"/>
      <c r="C28" s="136">
        <v>725</v>
      </c>
      <c r="D28" s="137">
        <v>8.9021500227158303E-3</v>
      </c>
      <c r="E28" s="127">
        <f>SUM(E4:E27)</f>
        <v>941</v>
      </c>
      <c r="F28" s="119">
        <f t="shared" si="0"/>
        <v>1.1420318700923577E-2</v>
      </c>
      <c r="G28" s="127">
        <f t="shared" si="1"/>
        <v>216</v>
      </c>
      <c r="H28" s="128">
        <f>G28/C28</f>
        <v>0.29793103448275859</v>
      </c>
      <c r="I28" s="136">
        <v>528</v>
      </c>
      <c r="J28" s="137">
        <v>6.4832209820606329E-3</v>
      </c>
      <c r="K28" s="127">
        <f>SUM(K4:K27)</f>
        <v>704</v>
      </c>
      <c r="L28" s="129">
        <f t="shared" si="3"/>
        <v>8.5440003883636532E-3</v>
      </c>
      <c r="M28" s="130">
        <f t="shared" si="4"/>
        <v>176</v>
      </c>
      <c r="N28" s="131">
        <f>M28/I28</f>
        <v>0.33333333333333331</v>
      </c>
      <c r="O28" s="136">
        <v>13</v>
      </c>
      <c r="P28" s="110">
        <f>SUM(P4:P27)</f>
        <v>12</v>
      </c>
      <c r="Q28" s="295">
        <f>SUM(Q4:Q27)</f>
        <v>82397</v>
      </c>
      <c r="R28" s="297"/>
      <c r="S28" s="153"/>
      <c r="T28" s="149"/>
    </row>
    <row r="29" spans="1:20" ht="21.75" customHeight="1">
      <c r="D29" s="154"/>
      <c r="E29" s="155"/>
      <c r="F29" s="155"/>
      <c r="G29" s="155"/>
      <c r="H29" s="155"/>
      <c r="I29" s="156"/>
      <c r="J29" s="156"/>
      <c r="K29" s="156"/>
      <c r="L29" s="157"/>
      <c r="M29" s="157"/>
      <c r="N29" s="157"/>
      <c r="O29" s="157"/>
      <c r="R29" s="158"/>
    </row>
    <row r="30" spans="1:20" ht="16.5">
      <c r="A30" s="282" t="s">
        <v>60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t="s">
        <v>60</v>
      </c>
      <c r="R30" s="158"/>
    </row>
    <row r="31" spans="1:20" ht="12.75" customHeight="1">
      <c r="A31" s="282"/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t="s">
        <v>60</v>
      </c>
    </row>
    <row r="32" spans="1:20" ht="18.75">
      <c r="A32" s="159"/>
      <c r="B32" s="159"/>
      <c r="C32" s="160"/>
      <c r="D32" s="161"/>
      <c r="E32" s="161"/>
      <c r="F32" s="161"/>
      <c r="G32" s="161"/>
      <c r="H32" s="161"/>
    </row>
    <row r="33" spans="1:3" ht="18.75">
      <c r="A33" s="159"/>
      <c r="B33" s="159"/>
      <c r="C33" s="160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Радміла Д. Гула</cp:lastModifiedBy>
  <cp:lastPrinted>2022-02-02T10:57:11Z</cp:lastPrinted>
  <dcterms:created xsi:type="dcterms:W3CDTF">2001-12-24T16:23:20Z</dcterms:created>
  <dcterms:modified xsi:type="dcterms:W3CDTF">2023-08-03T12:13:46Z</dcterms:modified>
</cp:coreProperties>
</file>