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12.2022\На сайт\Таблиці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6" l="1"/>
  <c r="K28" i="36"/>
  <c r="E28" i="36"/>
  <c r="G28" i="36" s="1"/>
  <c r="H28" i="36" s="1"/>
  <c r="Q27" i="36"/>
  <c r="L27" i="36" s="1"/>
  <c r="M27" i="36"/>
  <c r="N27" i="36" s="1"/>
  <c r="H27" i="36"/>
  <c r="G27" i="36"/>
  <c r="Q26" i="36"/>
  <c r="L26" i="36" s="1"/>
  <c r="M26" i="36"/>
  <c r="N26" i="36" s="1"/>
  <c r="H26" i="36"/>
  <c r="G26" i="36"/>
  <c r="Q25" i="36"/>
  <c r="L25" i="36" s="1"/>
  <c r="M25" i="36"/>
  <c r="N25" i="36" s="1"/>
  <c r="H25" i="36"/>
  <c r="G25" i="36"/>
  <c r="Q24" i="36"/>
  <c r="L24" i="36" s="1"/>
  <c r="M24" i="36"/>
  <c r="N24" i="36" s="1"/>
  <c r="H24" i="36"/>
  <c r="G24" i="36"/>
  <c r="Q23" i="36"/>
  <c r="L23" i="36" s="1"/>
  <c r="M23" i="36"/>
  <c r="N23" i="36" s="1"/>
  <c r="H23" i="36"/>
  <c r="G23" i="36"/>
  <c r="Q22" i="36"/>
  <c r="L22" i="36" s="1"/>
  <c r="M22" i="36"/>
  <c r="N22" i="36" s="1"/>
  <c r="H22" i="36"/>
  <c r="G22" i="36"/>
  <c r="Q21" i="36"/>
  <c r="L21" i="36" s="1"/>
  <c r="M21" i="36"/>
  <c r="N21" i="36" s="1"/>
  <c r="H21" i="36"/>
  <c r="G21" i="36"/>
  <c r="Q20" i="36"/>
  <c r="L20" i="36" s="1"/>
  <c r="M20" i="36"/>
  <c r="N20" i="36" s="1"/>
  <c r="H20" i="36"/>
  <c r="G20" i="36"/>
  <c r="Q19" i="36"/>
  <c r="L19" i="36" s="1"/>
  <c r="M19" i="36"/>
  <c r="N19" i="36" s="1"/>
  <c r="H19" i="36"/>
  <c r="G19" i="36"/>
  <c r="Q18" i="36"/>
  <c r="L18" i="36" s="1"/>
  <c r="M18" i="36"/>
  <c r="N18" i="36" s="1"/>
  <c r="H18" i="36"/>
  <c r="G18" i="36"/>
  <c r="Q17" i="36"/>
  <c r="L17" i="36" s="1"/>
  <c r="M17" i="36"/>
  <c r="N17" i="36" s="1"/>
  <c r="H17" i="36"/>
  <c r="G17" i="36"/>
  <c r="Q16" i="36"/>
  <c r="L16" i="36" s="1"/>
  <c r="M16" i="36"/>
  <c r="N16" i="36" s="1"/>
  <c r="H16" i="36"/>
  <c r="G16" i="36"/>
  <c r="Q15" i="36"/>
  <c r="L15" i="36" s="1"/>
  <c r="M15" i="36"/>
  <c r="N15" i="36" s="1"/>
  <c r="H15" i="36"/>
  <c r="G15" i="36"/>
  <c r="Q14" i="36"/>
  <c r="L14" i="36" s="1"/>
  <c r="M14" i="36"/>
  <c r="N14" i="36" s="1"/>
  <c r="H14" i="36"/>
  <c r="G14" i="36"/>
  <c r="Q13" i="36"/>
  <c r="L13" i="36" s="1"/>
  <c r="M13" i="36"/>
  <c r="N13" i="36" s="1"/>
  <c r="H13" i="36"/>
  <c r="G13" i="36"/>
  <c r="Q12" i="36"/>
  <c r="L12" i="36" s="1"/>
  <c r="M12" i="36"/>
  <c r="N12" i="36" s="1"/>
  <c r="H12" i="36"/>
  <c r="G12" i="36"/>
  <c r="Q11" i="36"/>
  <c r="L11" i="36" s="1"/>
  <c r="M11" i="36"/>
  <c r="N11" i="36" s="1"/>
  <c r="H11" i="36"/>
  <c r="G11" i="36"/>
  <c r="Q10" i="36"/>
  <c r="L10" i="36" s="1"/>
  <c r="M10" i="36"/>
  <c r="N10" i="36" s="1"/>
  <c r="H10" i="36"/>
  <c r="G10" i="36"/>
  <c r="Q9" i="36"/>
  <c r="L9" i="36" s="1"/>
  <c r="M9" i="36"/>
  <c r="N9" i="36" s="1"/>
  <c r="H9" i="36"/>
  <c r="G9" i="36"/>
  <c r="Q8" i="36"/>
  <c r="L8" i="36" s="1"/>
  <c r="M8" i="36"/>
  <c r="N8" i="36" s="1"/>
  <c r="H8" i="36"/>
  <c r="G8" i="36"/>
  <c r="Q7" i="36"/>
  <c r="L7" i="36" s="1"/>
  <c r="M7" i="36"/>
  <c r="N7" i="36" s="1"/>
  <c r="H7" i="36"/>
  <c r="G7" i="36"/>
  <c r="Q6" i="36"/>
  <c r="L6" i="36" s="1"/>
  <c r="M6" i="36"/>
  <c r="N6" i="36" s="1"/>
  <c r="H6" i="36"/>
  <c r="G6" i="36"/>
  <c r="Q5" i="36"/>
  <c r="L5" i="36" s="1"/>
  <c r="M5" i="36"/>
  <c r="N5" i="36" s="1"/>
  <c r="H5" i="36"/>
  <c r="G5" i="36"/>
  <c r="Q4" i="36"/>
  <c r="Q28" i="36" s="1"/>
  <c r="M4" i="36"/>
  <c r="N4" i="36" s="1"/>
  <c r="H4" i="36"/>
  <c r="G4" i="36"/>
  <c r="L28" i="36" l="1"/>
  <c r="M28" i="36"/>
  <c r="N28" i="36" s="1"/>
  <c r="L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<sst xmlns="http://schemas.openxmlformats.org/spreadsheetml/2006/main" count="191" uniqueCount="86">
  <si>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</si>
  <si>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</si>
  <si>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</si>
  <si>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</si>
  <si>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</si>
  <si>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</si>
  <si>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</si>
  <si>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</si>
  <si>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</si>
  <si>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</si>
  <si>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</si>
  <si>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</si>
  <si>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</si>
  <si>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</si>
  <si>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</si>
  <si>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</si>
  <si>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</si>
  <si>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</si>
  <si>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</si>
  <si>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</si>
  <si>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</si>
  <si>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</si>
  <si>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</si>
  <si>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</si>
  <si>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</si>
  <si>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</si>
  <si>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</si>
  <si>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</si>
  <si>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</si>
  <si>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</si>
  <si>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</si>
  <si>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</si>
  <si>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</si>
  <si>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</si>
  <si>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</si>
  <si>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</si>
  <si>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</si>
  <si>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</si>
  <si>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</si>
  <si>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</si>
  <si>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</si>
  <si>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</si>
  <si>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</si>
  <si>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</si>
  <si>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</si>
  <si>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</si>
  <si>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</si>
  <si>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</si>
  <si>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</si>
  <si>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</si>
  <si>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</si>
  <si>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</si>
  <si>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</si>
  <si>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</si>
  <si>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</si>
  <si>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</si>
  <si>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</si>
  <si>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</si>
  <si>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</si>
  <si>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</si>
  <si>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</si>
  <si>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</si>
  <si>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</si>
  <si>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</si>
  <si>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</si>
  <si>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</si>
  <si>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</si>
  <si>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</si>
  <si>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</si>
  <si>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</si>
  <si>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</si>
  <si>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</si>
  <si>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</si>
  <si>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</si>
  <si>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</si>
  <si>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</si>
  <si>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</si>
  <si>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</si>
  <si>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</si>
  <si>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</si>
  <si>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</si>
  <si>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</si>
  <si>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</si>
  <si>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</si>
  <si>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грудня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</si>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</sst>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7" xfId="0" applyNumberFormat="1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65" fillId="0" borderId="0" xfId="0" applyFont="1" applyFill="1" applyBorder="1"/>
    <xf numFmtId="0" fontId="0" fillId="0" borderId="0" xfId="0" applyFont="1" applyFill="1"/>
    <xf numFmtId="0" fontId="14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12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397</v>
          </cell>
          <cell r="M7">
            <v>36</v>
          </cell>
        </row>
        <row r="8">
          <cell r="C8">
            <v>316</v>
          </cell>
          <cell r="M8">
            <v>24</v>
          </cell>
        </row>
        <row r="9">
          <cell r="C9">
            <v>1099</v>
          </cell>
          <cell r="M9">
            <v>41</v>
          </cell>
        </row>
        <row r="10">
          <cell r="C10">
            <v>698</v>
          </cell>
          <cell r="M10">
            <v>70</v>
          </cell>
        </row>
        <row r="11">
          <cell r="C11">
            <v>348</v>
          </cell>
          <cell r="M11">
            <v>15</v>
          </cell>
        </row>
        <row r="12">
          <cell r="C12">
            <v>479</v>
          </cell>
          <cell r="M12">
            <v>22</v>
          </cell>
        </row>
        <row r="13">
          <cell r="C13">
            <v>393</v>
          </cell>
          <cell r="M13">
            <v>27</v>
          </cell>
        </row>
        <row r="14">
          <cell r="C14">
            <v>449</v>
          </cell>
          <cell r="M14">
            <v>42</v>
          </cell>
        </row>
        <row r="15">
          <cell r="C15">
            <v>1717</v>
          </cell>
          <cell r="M15">
            <v>77</v>
          </cell>
        </row>
        <row r="16">
          <cell r="C16">
            <v>266</v>
          </cell>
          <cell r="M16">
            <v>4</v>
          </cell>
        </row>
        <row r="17">
          <cell r="C17">
            <v>94</v>
          </cell>
          <cell r="M17">
            <v>7</v>
          </cell>
        </row>
        <row r="18">
          <cell r="C18">
            <v>721</v>
          </cell>
          <cell r="M18">
            <v>42</v>
          </cell>
        </row>
        <row r="19">
          <cell r="C19">
            <v>350</v>
          </cell>
          <cell r="M19">
            <v>18</v>
          </cell>
        </row>
        <row r="20">
          <cell r="C20">
            <v>632</v>
          </cell>
          <cell r="M20">
            <v>26</v>
          </cell>
        </row>
        <row r="21">
          <cell r="C21">
            <v>486</v>
          </cell>
          <cell r="M21">
            <v>31</v>
          </cell>
        </row>
        <row r="22">
          <cell r="C22">
            <v>362</v>
          </cell>
          <cell r="M22">
            <v>20</v>
          </cell>
        </row>
        <row r="23">
          <cell r="C23">
            <v>404</v>
          </cell>
          <cell r="M23">
            <v>36</v>
          </cell>
        </row>
        <row r="24">
          <cell r="C24">
            <v>187</v>
          </cell>
          <cell r="M24">
            <v>26</v>
          </cell>
        </row>
        <row r="25">
          <cell r="C25">
            <v>569</v>
          </cell>
          <cell r="M25">
            <v>26</v>
          </cell>
        </row>
        <row r="26">
          <cell r="C26">
            <v>241</v>
          </cell>
          <cell r="M26">
            <v>6</v>
          </cell>
        </row>
        <row r="27">
          <cell r="C27">
            <v>380</v>
          </cell>
          <cell r="M27">
            <v>47</v>
          </cell>
        </row>
        <row r="28">
          <cell r="C28">
            <v>296</v>
          </cell>
          <cell r="M28">
            <v>20</v>
          </cell>
        </row>
        <row r="29">
          <cell r="C29">
            <v>220</v>
          </cell>
          <cell r="M29">
            <v>36</v>
          </cell>
        </row>
        <row r="30">
          <cell r="C30">
            <v>300</v>
          </cell>
          <cell r="M30">
            <v>26</v>
          </cell>
        </row>
      </sheetData>
      <sheetData sheetId="5"/>
      <sheetData sheetId="6"/>
      <sheetData sheetId="7">
        <row r="8">
          <cell r="C8">
            <v>3266</v>
          </cell>
        </row>
        <row r="9">
          <cell r="C9">
            <v>1928</v>
          </cell>
        </row>
        <row r="10">
          <cell r="C10">
            <v>9578</v>
          </cell>
        </row>
        <row r="11">
          <cell r="C11">
            <v>3502</v>
          </cell>
        </row>
        <row r="12">
          <cell r="C12">
            <v>2760</v>
          </cell>
        </row>
        <row r="13">
          <cell r="C13">
            <v>2686</v>
          </cell>
        </row>
        <row r="14">
          <cell r="C14">
            <v>3966</v>
          </cell>
        </row>
        <row r="15">
          <cell r="C15">
            <v>1078</v>
          </cell>
        </row>
        <row r="16">
          <cell r="C16">
            <v>10017</v>
          </cell>
        </row>
        <row r="17">
          <cell r="C17">
            <v>2550</v>
          </cell>
        </row>
        <row r="18">
          <cell r="C18">
            <v>1945</v>
          </cell>
        </row>
        <row r="19">
          <cell r="C19">
            <v>3435</v>
          </cell>
        </row>
        <row r="20">
          <cell r="C20">
            <v>2551</v>
          </cell>
        </row>
        <row r="21">
          <cell r="C21">
            <v>5549</v>
          </cell>
        </row>
        <row r="22">
          <cell r="C22">
            <v>3618</v>
          </cell>
        </row>
        <row r="23">
          <cell r="C23">
            <v>2217</v>
          </cell>
        </row>
        <row r="24">
          <cell r="C24">
            <v>1527</v>
          </cell>
        </row>
        <row r="25">
          <cell r="C25">
            <v>1219</v>
          </cell>
        </row>
        <row r="26">
          <cell r="C26">
            <v>5458</v>
          </cell>
        </row>
        <row r="27">
          <cell r="C27">
            <v>1593</v>
          </cell>
        </row>
        <row r="28">
          <cell r="C28">
            <v>2112</v>
          </cell>
        </row>
        <row r="29">
          <cell r="C29">
            <v>2689</v>
          </cell>
        </row>
        <row r="30">
          <cell r="C30">
            <v>1231</v>
          </cell>
        </row>
        <row r="31">
          <cell r="C31">
            <v>1771</v>
          </cell>
        </row>
      </sheetData>
      <sheetData sheetId="8"/>
      <sheetData sheetId="9">
        <row r="7">
          <cell r="C7">
            <v>189</v>
          </cell>
        </row>
        <row r="8">
          <cell r="C8">
            <v>183</v>
          </cell>
        </row>
        <row r="9">
          <cell r="C9">
            <v>414</v>
          </cell>
        </row>
        <row r="10">
          <cell r="C10">
            <v>160</v>
          </cell>
        </row>
        <row r="11">
          <cell r="C11">
            <v>181</v>
          </cell>
        </row>
        <row r="12">
          <cell r="C12">
            <v>185</v>
          </cell>
        </row>
        <row r="13">
          <cell r="C13">
            <v>206</v>
          </cell>
        </row>
        <row r="14">
          <cell r="C14">
            <v>171</v>
          </cell>
        </row>
        <row r="15">
          <cell r="C15">
            <v>691</v>
          </cell>
        </row>
        <row r="16">
          <cell r="C16">
            <v>83</v>
          </cell>
        </row>
        <row r="17">
          <cell r="C17">
            <v>42</v>
          </cell>
        </row>
        <row r="18">
          <cell r="C18">
            <v>329</v>
          </cell>
        </row>
        <row r="19">
          <cell r="C19">
            <v>131</v>
          </cell>
        </row>
        <row r="20">
          <cell r="C20">
            <v>346</v>
          </cell>
        </row>
        <row r="21">
          <cell r="C21">
            <v>195</v>
          </cell>
        </row>
        <row r="22">
          <cell r="C22">
            <v>159</v>
          </cell>
        </row>
        <row r="23">
          <cell r="C23">
            <v>159</v>
          </cell>
        </row>
        <row r="24">
          <cell r="C24">
            <v>126</v>
          </cell>
        </row>
        <row r="25">
          <cell r="C25">
            <v>306</v>
          </cell>
        </row>
        <row r="26">
          <cell r="C26">
            <v>77</v>
          </cell>
        </row>
        <row r="27">
          <cell r="C27">
            <v>196</v>
          </cell>
        </row>
        <row r="28">
          <cell r="C28">
            <v>149</v>
          </cell>
        </row>
        <row r="29">
          <cell r="C29">
            <v>202</v>
          </cell>
        </row>
        <row r="30">
          <cell r="C30">
            <v>141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U19" sqref="U19"/>
    </sheetView>
  </sheetViews>
  <sheetFormatPr defaultRowHeight="12.75"/>
  <cols>
    <col min="1" max="1" width="4.85546875" style="53" customWidth="1"/>
    <col min="2" max="2" width="24.28515625" style="53" bestFit="1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</row>
    <row r="2" spans="1:35" s="38" customFormat="1" ht="19.5" customHeight="1">
      <c r="A2" s="180" t="s">
        <v>82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 spans="1:35" s="38" customFormat="1" ht="26.25" customHeight="1">
      <c r="A3" s="181" t="s">
        <v>84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</row>
    <row r="4" spans="1:35" s="41" customFormat="1" ht="80.25" customHeight="1">
      <c r="A4" s="204" t="s">
        <v>25</v>
      </c>
      <c r="B4" s="207" t="s">
        <v>44</v>
      </c>
      <c r="C4" s="210" t="s">
        <v>56</v>
      </c>
      <c r="D4" s="211"/>
      <c r="E4" s="212"/>
      <c r="F4" s="39"/>
      <c r="G4" s="194" t="s">
        <v>74</v>
      </c>
      <c r="H4" s="195"/>
      <c r="I4" s="185"/>
      <c r="J4" s="40"/>
      <c r="K4" s="216" t="s">
        <v>75</v>
      </c>
      <c r="L4" s="217"/>
      <c r="M4" s="217"/>
      <c r="N4" s="218"/>
      <c r="O4" s="172"/>
      <c r="P4" s="182" t="s">
        <v>76</v>
      </c>
      <c r="Q4" s="195"/>
      <c r="R4" s="195"/>
      <c r="S4" s="185"/>
      <c r="T4" s="172"/>
      <c r="U4" s="182" t="s">
        <v>77</v>
      </c>
      <c r="V4" s="195"/>
      <c r="W4" s="195"/>
      <c r="X4" s="185"/>
      <c r="Y4" s="172"/>
      <c r="Z4" s="219" t="s">
        <v>78</v>
      </c>
      <c r="AA4" s="220"/>
      <c r="AB4" s="221"/>
      <c r="AC4" s="173"/>
      <c r="AD4" s="182" t="s">
        <v>79</v>
      </c>
      <c r="AE4" s="183"/>
      <c r="AF4" s="184"/>
      <c r="AG4" s="172"/>
      <c r="AH4" s="182" t="s">
        <v>80</v>
      </c>
      <c r="AI4" s="185"/>
    </row>
    <row r="5" spans="1:35" s="41" customFormat="1" ht="45.75" customHeight="1">
      <c r="A5" s="205"/>
      <c r="B5" s="208"/>
      <c r="C5" s="213"/>
      <c r="D5" s="214"/>
      <c r="E5" s="215"/>
      <c r="F5" s="42"/>
      <c r="G5" s="201" t="s">
        <v>68</v>
      </c>
      <c r="H5" s="201"/>
      <c r="I5" s="201"/>
      <c r="J5" s="174"/>
      <c r="K5" s="200" t="s">
        <v>69</v>
      </c>
      <c r="L5" s="200"/>
      <c r="M5" s="200"/>
      <c r="N5" s="200"/>
      <c r="O5" s="170"/>
      <c r="P5" s="200" t="s">
        <v>70</v>
      </c>
      <c r="Q5" s="200"/>
      <c r="R5" s="200"/>
      <c r="S5" s="200"/>
      <c r="T5" s="170"/>
      <c r="U5" s="200" t="s">
        <v>39</v>
      </c>
      <c r="V5" s="201" t="s">
        <v>42</v>
      </c>
      <c r="W5" s="201" t="s">
        <v>43</v>
      </c>
      <c r="X5" s="200" t="s">
        <v>50</v>
      </c>
      <c r="Y5" s="170"/>
      <c r="Z5" s="200" t="s">
        <v>51</v>
      </c>
      <c r="AA5" s="200"/>
      <c r="AB5" s="200"/>
      <c r="AC5" s="171"/>
      <c r="AD5" s="194" t="s">
        <v>52</v>
      </c>
      <c r="AE5" s="195"/>
      <c r="AF5" s="185"/>
      <c r="AG5" s="170"/>
      <c r="AH5" s="200" t="s">
        <v>52</v>
      </c>
      <c r="AI5" s="200"/>
    </row>
    <row r="6" spans="1:35" s="41" customFormat="1" ht="21" customHeight="1">
      <c r="A6" s="205"/>
      <c r="B6" s="208"/>
      <c r="C6" s="198">
        <v>2021</v>
      </c>
      <c r="D6" s="198">
        <v>2022</v>
      </c>
      <c r="E6" s="190" t="s">
        <v>28</v>
      </c>
      <c r="F6" s="42"/>
      <c r="G6" s="188">
        <v>2021</v>
      </c>
      <c r="H6" s="188">
        <v>2022</v>
      </c>
      <c r="I6" s="190" t="s">
        <v>28</v>
      </c>
      <c r="J6" s="174"/>
      <c r="K6" s="192">
        <v>2021</v>
      </c>
      <c r="L6" s="194">
        <v>2022</v>
      </c>
      <c r="M6" s="195"/>
      <c r="N6" s="185"/>
      <c r="O6" s="170"/>
      <c r="P6" s="192">
        <v>2021</v>
      </c>
      <c r="Q6" s="194">
        <v>2022</v>
      </c>
      <c r="R6" s="195"/>
      <c r="S6" s="185"/>
      <c r="T6" s="170"/>
      <c r="U6" s="200"/>
      <c r="V6" s="201"/>
      <c r="W6" s="201"/>
      <c r="X6" s="200"/>
      <c r="Y6" s="170"/>
      <c r="Z6" s="188">
        <v>2021</v>
      </c>
      <c r="AA6" s="188">
        <v>2022</v>
      </c>
      <c r="AB6" s="190" t="s">
        <v>28</v>
      </c>
      <c r="AC6" s="175"/>
      <c r="AD6" s="196">
        <v>2021</v>
      </c>
      <c r="AE6" s="188">
        <v>2022</v>
      </c>
      <c r="AF6" s="202" t="s">
        <v>28</v>
      </c>
      <c r="AG6" s="170"/>
      <c r="AH6" s="188">
        <v>2021</v>
      </c>
      <c r="AI6" s="188">
        <v>2022</v>
      </c>
    </row>
    <row r="7" spans="1:35" s="41" customFormat="1" ht="43.5" customHeight="1">
      <c r="A7" s="205"/>
      <c r="B7" s="208"/>
      <c r="C7" s="199"/>
      <c r="D7" s="199"/>
      <c r="E7" s="191"/>
      <c r="F7" s="43"/>
      <c r="G7" s="189"/>
      <c r="H7" s="189"/>
      <c r="I7" s="191"/>
      <c r="J7" s="43"/>
      <c r="K7" s="193"/>
      <c r="L7" s="170" t="s">
        <v>45</v>
      </c>
      <c r="M7" s="170" t="s">
        <v>48</v>
      </c>
      <c r="N7" s="170" t="s">
        <v>28</v>
      </c>
      <c r="O7" s="43"/>
      <c r="P7" s="193"/>
      <c r="Q7" s="170" t="s">
        <v>45</v>
      </c>
      <c r="R7" s="170" t="s">
        <v>49</v>
      </c>
      <c r="S7" s="170" t="s">
        <v>28</v>
      </c>
      <c r="T7" s="43"/>
      <c r="U7" s="200"/>
      <c r="V7" s="201"/>
      <c r="W7" s="201"/>
      <c r="X7" s="200"/>
      <c r="Y7" s="170"/>
      <c r="Z7" s="189"/>
      <c r="AA7" s="189"/>
      <c r="AB7" s="191"/>
      <c r="AC7" s="176"/>
      <c r="AD7" s="197"/>
      <c r="AE7" s="189"/>
      <c r="AF7" s="203"/>
      <c r="AG7" s="43"/>
      <c r="AH7" s="189"/>
      <c r="AI7" s="189"/>
    </row>
    <row r="8" spans="1:35" s="41" customFormat="1" ht="15" customHeight="1">
      <c r="A8" s="206"/>
      <c r="B8" s="209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56">
        <v>2718</v>
      </c>
      <c r="D10" s="129">
        <v>2754</v>
      </c>
      <c r="E10" s="129">
        <v>37</v>
      </c>
      <c r="F10" s="56"/>
      <c r="G10" s="56">
        <v>119</v>
      </c>
      <c r="H10" s="129">
        <v>129</v>
      </c>
      <c r="I10" s="56">
        <v>0</v>
      </c>
      <c r="J10" s="56"/>
      <c r="K10" s="56">
        <v>198</v>
      </c>
      <c r="L10" s="129">
        <v>180</v>
      </c>
      <c r="M10" s="129">
        <v>67</v>
      </c>
      <c r="N10" s="129">
        <v>1</v>
      </c>
      <c r="O10" s="56"/>
      <c r="P10" s="56">
        <v>28</v>
      </c>
      <c r="Q10" s="129">
        <v>23</v>
      </c>
      <c r="R10" s="129">
        <v>2</v>
      </c>
      <c r="S10" s="129">
        <v>0</v>
      </c>
      <c r="T10" s="56"/>
      <c r="U10" s="56">
        <v>39</v>
      </c>
      <c r="V10" s="56">
        <v>28</v>
      </c>
      <c r="W10" s="56">
        <v>27</v>
      </c>
      <c r="X10" s="56">
        <v>0</v>
      </c>
      <c r="Y10" s="56"/>
      <c r="Z10" s="56">
        <v>1914</v>
      </c>
      <c r="AA10" s="56">
        <v>1943</v>
      </c>
      <c r="AB10" s="56">
        <v>36</v>
      </c>
      <c r="AC10" s="56"/>
      <c r="AD10" s="56">
        <v>110</v>
      </c>
      <c r="AE10" s="56">
        <v>150</v>
      </c>
      <c r="AF10" s="56">
        <v>0</v>
      </c>
      <c r="AG10" s="56"/>
      <c r="AH10" s="56">
        <v>349</v>
      </c>
      <c r="AI10" s="129">
        <v>329</v>
      </c>
    </row>
    <row r="11" spans="1:35" s="41" customFormat="1" ht="24.95" customHeight="1">
      <c r="A11" s="54">
        <v>2</v>
      </c>
      <c r="B11" s="55" t="s">
        <v>2</v>
      </c>
      <c r="C11" s="56">
        <v>1680</v>
      </c>
      <c r="D11" s="129">
        <v>1480</v>
      </c>
      <c r="E11" s="129">
        <v>18</v>
      </c>
      <c r="F11" s="56"/>
      <c r="G11" s="56">
        <v>116</v>
      </c>
      <c r="H11" s="129">
        <v>122</v>
      </c>
      <c r="I11" s="56">
        <v>0</v>
      </c>
      <c r="J11" s="56"/>
      <c r="K11" s="56">
        <v>177</v>
      </c>
      <c r="L11" s="129">
        <v>134</v>
      </c>
      <c r="M11" s="129">
        <v>17</v>
      </c>
      <c r="N11" s="129">
        <v>0</v>
      </c>
      <c r="O11" s="56"/>
      <c r="P11" s="56">
        <v>17</v>
      </c>
      <c r="Q11" s="129">
        <v>12</v>
      </c>
      <c r="R11" s="129">
        <v>0</v>
      </c>
      <c r="S11" s="129">
        <v>0</v>
      </c>
      <c r="T11" s="56"/>
      <c r="U11" s="56">
        <v>34</v>
      </c>
      <c r="V11" s="56">
        <v>18</v>
      </c>
      <c r="W11" s="56">
        <v>12</v>
      </c>
      <c r="X11" s="56">
        <v>1</v>
      </c>
      <c r="Y11" s="56"/>
      <c r="Z11" s="56">
        <v>1177</v>
      </c>
      <c r="AA11" s="56">
        <v>1073</v>
      </c>
      <c r="AB11" s="56">
        <v>18</v>
      </c>
      <c r="AC11" s="56"/>
      <c r="AD11" s="56">
        <v>73</v>
      </c>
      <c r="AE11" s="56">
        <v>56</v>
      </c>
      <c r="AF11" s="56">
        <v>0</v>
      </c>
      <c r="AG11" s="56"/>
      <c r="AH11" s="56">
        <v>120</v>
      </c>
      <c r="AI11" s="129">
        <v>83</v>
      </c>
    </row>
    <row r="12" spans="1:35" s="41" customFormat="1" ht="24.95" customHeight="1">
      <c r="A12" s="54">
        <v>3</v>
      </c>
      <c r="B12" s="55" t="s">
        <v>3</v>
      </c>
      <c r="C12" s="56">
        <v>7142</v>
      </c>
      <c r="D12" s="129">
        <v>6695</v>
      </c>
      <c r="E12" s="129">
        <v>33</v>
      </c>
      <c r="F12" s="56"/>
      <c r="G12" s="56">
        <v>246</v>
      </c>
      <c r="H12" s="129">
        <v>261</v>
      </c>
      <c r="I12" s="56">
        <v>0</v>
      </c>
      <c r="J12" s="56"/>
      <c r="K12" s="56">
        <v>541</v>
      </c>
      <c r="L12" s="129">
        <v>529</v>
      </c>
      <c r="M12" s="129">
        <v>137</v>
      </c>
      <c r="N12" s="129">
        <v>0</v>
      </c>
      <c r="O12" s="56"/>
      <c r="P12" s="56">
        <v>27</v>
      </c>
      <c r="Q12" s="129">
        <v>23</v>
      </c>
      <c r="R12" s="129">
        <v>2</v>
      </c>
      <c r="S12" s="129">
        <v>0</v>
      </c>
      <c r="T12" s="56"/>
      <c r="U12" s="56">
        <v>122</v>
      </c>
      <c r="V12" s="56">
        <v>70</v>
      </c>
      <c r="W12" s="56">
        <v>46</v>
      </c>
      <c r="X12" s="56">
        <v>4</v>
      </c>
      <c r="Y12" s="56"/>
      <c r="Z12" s="56">
        <v>5880</v>
      </c>
      <c r="AA12" s="56">
        <v>5466</v>
      </c>
      <c r="AB12" s="56">
        <v>33</v>
      </c>
      <c r="AC12" s="56"/>
      <c r="AD12" s="56">
        <v>264</v>
      </c>
      <c r="AE12" s="56">
        <v>255</v>
      </c>
      <c r="AF12" s="56">
        <v>0</v>
      </c>
      <c r="AG12" s="56"/>
      <c r="AH12" s="56">
        <v>184</v>
      </c>
      <c r="AI12" s="129">
        <v>161</v>
      </c>
    </row>
    <row r="13" spans="1:35" s="41" customFormat="1" ht="24.95" customHeight="1">
      <c r="A13" s="54">
        <v>4</v>
      </c>
      <c r="B13" s="55" t="s">
        <v>21</v>
      </c>
      <c r="C13" s="56">
        <v>3955</v>
      </c>
      <c r="D13" s="129">
        <v>3188</v>
      </c>
      <c r="E13" s="129">
        <v>25</v>
      </c>
      <c r="F13" s="56"/>
      <c r="G13" s="56">
        <v>123</v>
      </c>
      <c r="H13" s="129">
        <v>76</v>
      </c>
      <c r="I13" s="56">
        <v>0</v>
      </c>
      <c r="J13" s="56"/>
      <c r="K13" s="56">
        <v>535</v>
      </c>
      <c r="L13" s="129">
        <v>371</v>
      </c>
      <c r="M13" s="129">
        <v>28</v>
      </c>
      <c r="N13" s="129">
        <v>0</v>
      </c>
      <c r="O13" s="56"/>
      <c r="P13" s="56">
        <v>57</v>
      </c>
      <c r="Q13" s="129">
        <v>47</v>
      </c>
      <c r="R13" s="129">
        <v>0</v>
      </c>
      <c r="S13" s="129">
        <v>0</v>
      </c>
      <c r="T13" s="56"/>
      <c r="U13" s="56">
        <v>14</v>
      </c>
      <c r="V13" s="56">
        <v>12</v>
      </c>
      <c r="W13" s="56">
        <v>4</v>
      </c>
      <c r="X13" s="56">
        <v>4</v>
      </c>
      <c r="Y13" s="56"/>
      <c r="Z13" s="56">
        <v>2864</v>
      </c>
      <c r="AA13" s="56">
        <v>2348</v>
      </c>
      <c r="AB13" s="56">
        <v>25</v>
      </c>
      <c r="AC13" s="56"/>
      <c r="AD13" s="56">
        <v>318</v>
      </c>
      <c r="AE13" s="56">
        <v>304</v>
      </c>
      <c r="AF13" s="56">
        <v>0</v>
      </c>
      <c r="AG13" s="56"/>
      <c r="AH13" s="56">
        <v>58</v>
      </c>
      <c r="AI13" s="129">
        <v>42</v>
      </c>
    </row>
    <row r="14" spans="1:35" s="41" customFormat="1" ht="24.95" customHeight="1">
      <c r="A14" s="54">
        <v>5</v>
      </c>
      <c r="B14" s="55" t="s">
        <v>4</v>
      </c>
      <c r="C14" s="56">
        <v>2207</v>
      </c>
      <c r="D14" s="129">
        <v>2121</v>
      </c>
      <c r="E14" s="129">
        <v>19</v>
      </c>
      <c r="F14" s="56"/>
      <c r="G14" s="56">
        <v>103</v>
      </c>
      <c r="H14" s="129">
        <v>118</v>
      </c>
      <c r="I14" s="56">
        <v>0</v>
      </c>
      <c r="J14" s="56"/>
      <c r="K14" s="56">
        <v>203</v>
      </c>
      <c r="L14" s="129">
        <v>190</v>
      </c>
      <c r="M14" s="129">
        <v>58</v>
      </c>
      <c r="N14" s="129">
        <v>2</v>
      </c>
      <c r="O14" s="56"/>
      <c r="P14" s="56">
        <v>14</v>
      </c>
      <c r="Q14" s="129">
        <v>9</v>
      </c>
      <c r="R14" s="129">
        <v>0</v>
      </c>
      <c r="S14" s="129">
        <v>0</v>
      </c>
      <c r="T14" s="56"/>
      <c r="U14" s="56">
        <v>23</v>
      </c>
      <c r="V14" s="56">
        <v>16</v>
      </c>
      <c r="W14" s="56">
        <v>13</v>
      </c>
      <c r="X14" s="56">
        <v>1</v>
      </c>
      <c r="Y14" s="56"/>
      <c r="Z14" s="56">
        <v>1640</v>
      </c>
      <c r="AA14" s="56">
        <v>1576</v>
      </c>
      <c r="AB14" s="56">
        <v>17</v>
      </c>
      <c r="AC14" s="56"/>
      <c r="AD14" s="56">
        <v>128</v>
      </c>
      <c r="AE14" s="56">
        <v>144</v>
      </c>
      <c r="AF14" s="56">
        <v>0</v>
      </c>
      <c r="AG14" s="56"/>
      <c r="AH14" s="56">
        <v>119</v>
      </c>
      <c r="AI14" s="129">
        <v>84</v>
      </c>
    </row>
    <row r="15" spans="1:35" s="41" customFormat="1" ht="24.95" customHeight="1">
      <c r="A15" s="54">
        <v>6</v>
      </c>
      <c r="B15" s="55" t="s">
        <v>5</v>
      </c>
      <c r="C15" s="56">
        <v>2069</v>
      </c>
      <c r="D15" s="129">
        <v>2225</v>
      </c>
      <c r="E15" s="129">
        <v>41</v>
      </c>
      <c r="F15" s="56"/>
      <c r="G15" s="56">
        <v>111</v>
      </c>
      <c r="H15" s="129">
        <v>114</v>
      </c>
      <c r="I15" s="56">
        <v>0</v>
      </c>
      <c r="J15" s="56"/>
      <c r="K15" s="56">
        <v>206</v>
      </c>
      <c r="L15" s="129">
        <v>197</v>
      </c>
      <c r="M15" s="129">
        <v>23</v>
      </c>
      <c r="N15" s="129">
        <v>0</v>
      </c>
      <c r="O15" s="56"/>
      <c r="P15" s="56">
        <v>17</v>
      </c>
      <c r="Q15" s="129">
        <v>8</v>
      </c>
      <c r="R15" s="129">
        <v>0</v>
      </c>
      <c r="S15" s="129">
        <v>0</v>
      </c>
      <c r="T15" s="56"/>
      <c r="U15" s="56">
        <v>4</v>
      </c>
      <c r="V15" s="56">
        <v>0</v>
      </c>
      <c r="W15" s="56">
        <v>0</v>
      </c>
      <c r="X15" s="56">
        <v>0</v>
      </c>
      <c r="Y15" s="56"/>
      <c r="Z15" s="56">
        <v>1566</v>
      </c>
      <c r="AA15" s="56">
        <v>1738</v>
      </c>
      <c r="AB15" s="56">
        <v>40</v>
      </c>
      <c r="AC15" s="56"/>
      <c r="AD15" s="56">
        <v>101</v>
      </c>
      <c r="AE15" s="56">
        <v>126</v>
      </c>
      <c r="AF15" s="56">
        <v>1</v>
      </c>
      <c r="AG15" s="56"/>
      <c r="AH15" s="56">
        <v>68</v>
      </c>
      <c r="AI15" s="129">
        <v>42</v>
      </c>
    </row>
    <row r="16" spans="1:35" s="41" customFormat="1" ht="24.95" customHeight="1">
      <c r="A16" s="54">
        <v>7</v>
      </c>
      <c r="B16" s="55" t="s">
        <v>6</v>
      </c>
      <c r="C16" s="56">
        <v>3737</v>
      </c>
      <c r="D16" s="129">
        <v>3302</v>
      </c>
      <c r="E16" s="129">
        <v>17</v>
      </c>
      <c r="F16" s="56"/>
      <c r="G16" s="56">
        <v>157</v>
      </c>
      <c r="H16" s="129">
        <v>145</v>
      </c>
      <c r="I16" s="56">
        <v>0</v>
      </c>
      <c r="J16" s="56"/>
      <c r="K16" s="56">
        <v>295</v>
      </c>
      <c r="L16" s="129">
        <v>259</v>
      </c>
      <c r="M16" s="129">
        <v>54</v>
      </c>
      <c r="N16" s="129">
        <v>0</v>
      </c>
      <c r="O16" s="56"/>
      <c r="P16" s="56">
        <v>26</v>
      </c>
      <c r="Q16" s="129">
        <v>18</v>
      </c>
      <c r="R16" s="129">
        <v>0</v>
      </c>
      <c r="S16" s="129">
        <v>0</v>
      </c>
      <c r="T16" s="56"/>
      <c r="U16" s="56">
        <v>20</v>
      </c>
      <c r="V16" s="56">
        <v>14</v>
      </c>
      <c r="W16" s="56">
        <v>12</v>
      </c>
      <c r="X16" s="56">
        <v>0</v>
      </c>
      <c r="Y16" s="56"/>
      <c r="Z16" s="56">
        <v>2947</v>
      </c>
      <c r="AA16" s="56">
        <v>2568</v>
      </c>
      <c r="AB16" s="56">
        <v>17</v>
      </c>
      <c r="AC16" s="56"/>
      <c r="AD16" s="56">
        <v>152</v>
      </c>
      <c r="AE16" s="56">
        <v>152</v>
      </c>
      <c r="AF16" s="56">
        <v>0</v>
      </c>
      <c r="AG16" s="56"/>
      <c r="AH16" s="56">
        <v>160</v>
      </c>
      <c r="AI16" s="129">
        <v>160</v>
      </c>
    </row>
    <row r="17" spans="1:35" s="41" customFormat="1" ht="24.95" customHeight="1">
      <c r="A17" s="54">
        <v>8</v>
      </c>
      <c r="B17" s="55" t="s">
        <v>22</v>
      </c>
      <c r="C17" s="56">
        <v>1131</v>
      </c>
      <c r="D17" s="129">
        <v>1146</v>
      </c>
      <c r="E17" s="129">
        <v>12</v>
      </c>
      <c r="F17" s="56"/>
      <c r="G17" s="56">
        <v>112</v>
      </c>
      <c r="H17" s="129">
        <v>111</v>
      </c>
      <c r="I17" s="56">
        <v>0</v>
      </c>
      <c r="J17" s="56"/>
      <c r="K17" s="56">
        <v>192</v>
      </c>
      <c r="L17" s="129">
        <v>135</v>
      </c>
      <c r="M17" s="129">
        <v>12</v>
      </c>
      <c r="N17" s="129">
        <v>5</v>
      </c>
      <c r="O17" s="56"/>
      <c r="P17" s="56">
        <v>28</v>
      </c>
      <c r="Q17" s="129">
        <v>28</v>
      </c>
      <c r="R17" s="129">
        <v>0</v>
      </c>
      <c r="S17" s="129">
        <v>0</v>
      </c>
      <c r="T17" s="56"/>
      <c r="U17" s="56">
        <v>14</v>
      </c>
      <c r="V17" s="56">
        <v>5</v>
      </c>
      <c r="W17" s="56">
        <v>2</v>
      </c>
      <c r="X17" s="56">
        <v>1</v>
      </c>
      <c r="Y17" s="56"/>
      <c r="Z17" s="56">
        <v>595</v>
      </c>
      <c r="AA17" s="56">
        <v>669</v>
      </c>
      <c r="AB17" s="56">
        <v>7</v>
      </c>
      <c r="AC17" s="56"/>
      <c r="AD17" s="56">
        <v>130</v>
      </c>
      <c r="AE17" s="56">
        <v>158</v>
      </c>
      <c r="AF17" s="56">
        <v>0</v>
      </c>
      <c r="AG17" s="56"/>
      <c r="AH17" s="56">
        <v>74</v>
      </c>
      <c r="AI17" s="129">
        <v>45</v>
      </c>
    </row>
    <row r="18" spans="1:35" s="41" customFormat="1" ht="24.95" customHeight="1">
      <c r="A18" s="54">
        <v>9</v>
      </c>
      <c r="B18" s="55" t="s">
        <v>66</v>
      </c>
      <c r="C18" s="56">
        <v>8989</v>
      </c>
      <c r="D18" s="129">
        <v>9547</v>
      </c>
      <c r="E18" s="129">
        <v>35</v>
      </c>
      <c r="F18" s="56"/>
      <c r="G18" s="56">
        <v>425</v>
      </c>
      <c r="H18" s="129">
        <v>425</v>
      </c>
      <c r="I18" s="56">
        <v>0</v>
      </c>
      <c r="J18" s="56"/>
      <c r="K18" s="56">
        <v>1025</v>
      </c>
      <c r="L18" s="129">
        <v>1279</v>
      </c>
      <c r="M18" s="129">
        <v>237</v>
      </c>
      <c r="N18" s="129">
        <v>6</v>
      </c>
      <c r="O18" s="56"/>
      <c r="P18" s="56">
        <v>58</v>
      </c>
      <c r="Q18" s="129">
        <v>51</v>
      </c>
      <c r="R18" s="129">
        <v>0</v>
      </c>
      <c r="S18" s="129">
        <v>0</v>
      </c>
      <c r="T18" s="56"/>
      <c r="U18" s="56">
        <v>99</v>
      </c>
      <c r="V18" s="56">
        <v>47</v>
      </c>
      <c r="W18" s="56">
        <v>30</v>
      </c>
      <c r="X18" s="56">
        <v>7</v>
      </c>
      <c r="Y18" s="56"/>
      <c r="Z18" s="56">
        <v>6239</v>
      </c>
      <c r="AA18" s="56">
        <v>6288</v>
      </c>
      <c r="AB18" s="56">
        <v>28</v>
      </c>
      <c r="AC18" s="56"/>
      <c r="AD18" s="56">
        <v>1027</v>
      </c>
      <c r="AE18" s="56">
        <v>1268</v>
      </c>
      <c r="AF18" s="56">
        <v>1</v>
      </c>
      <c r="AG18" s="56"/>
      <c r="AH18" s="56">
        <v>215</v>
      </c>
      <c r="AI18" s="129">
        <v>236</v>
      </c>
    </row>
    <row r="19" spans="1:35" s="41" customFormat="1" ht="24.95" customHeight="1">
      <c r="A19" s="54">
        <v>10</v>
      </c>
      <c r="B19" s="55" t="s">
        <v>7</v>
      </c>
      <c r="C19" s="56">
        <v>2116</v>
      </c>
      <c r="D19" s="129">
        <v>1837</v>
      </c>
      <c r="E19" s="129">
        <v>21</v>
      </c>
      <c r="F19" s="56"/>
      <c r="G19" s="56">
        <v>57</v>
      </c>
      <c r="H19" s="129">
        <v>51</v>
      </c>
      <c r="I19" s="56">
        <v>0</v>
      </c>
      <c r="J19" s="56"/>
      <c r="K19" s="56">
        <v>174</v>
      </c>
      <c r="L19" s="129">
        <v>135</v>
      </c>
      <c r="M19" s="129">
        <v>43</v>
      </c>
      <c r="N19" s="129">
        <v>1</v>
      </c>
      <c r="O19" s="56"/>
      <c r="P19" s="56">
        <v>3</v>
      </c>
      <c r="Q19" s="129">
        <v>2</v>
      </c>
      <c r="R19" s="129">
        <v>0</v>
      </c>
      <c r="S19" s="129">
        <v>0</v>
      </c>
      <c r="T19" s="56"/>
      <c r="U19" s="56">
        <v>5</v>
      </c>
      <c r="V19" s="56">
        <v>2</v>
      </c>
      <c r="W19" s="56">
        <v>2</v>
      </c>
      <c r="X19" s="56">
        <v>0</v>
      </c>
      <c r="Y19" s="56"/>
      <c r="Z19" s="56">
        <v>1659</v>
      </c>
      <c r="AA19" s="56">
        <v>1469</v>
      </c>
      <c r="AB19" s="56">
        <v>20</v>
      </c>
      <c r="AC19" s="56"/>
      <c r="AD19" s="56">
        <v>73</v>
      </c>
      <c r="AE19" s="56">
        <v>64</v>
      </c>
      <c r="AF19" s="56">
        <v>0</v>
      </c>
      <c r="AG19" s="56"/>
      <c r="AH19" s="56">
        <v>150</v>
      </c>
      <c r="AI19" s="129">
        <v>116</v>
      </c>
    </row>
    <row r="20" spans="1:35" s="41" customFormat="1" ht="24.95" customHeight="1">
      <c r="A20" s="54">
        <v>11</v>
      </c>
      <c r="B20" s="55" t="s">
        <v>23</v>
      </c>
      <c r="C20" s="56">
        <v>1918</v>
      </c>
      <c r="D20" s="129">
        <v>1426</v>
      </c>
      <c r="E20" s="129">
        <v>6</v>
      </c>
      <c r="F20" s="56"/>
      <c r="G20" s="56">
        <v>36</v>
      </c>
      <c r="H20" s="129">
        <v>23</v>
      </c>
      <c r="I20" s="56">
        <v>0</v>
      </c>
      <c r="J20" s="56"/>
      <c r="K20" s="56">
        <v>118</v>
      </c>
      <c r="L20" s="129">
        <v>112</v>
      </c>
      <c r="M20" s="129">
        <v>48</v>
      </c>
      <c r="N20" s="129">
        <v>0</v>
      </c>
      <c r="O20" s="56"/>
      <c r="P20" s="56">
        <v>7</v>
      </c>
      <c r="Q20" s="129">
        <v>5</v>
      </c>
      <c r="R20" s="129">
        <v>0</v>
      </c>
      <c r="S20" s="129">
        <v>0</v>
      </c>
      <c r="T20" s="56"/>
      <c r="U20" s="56">
        <v>7</v>
      </c>
      <c r="V20" s="56">
        <v>5</v>
      </c>
      <c r="W20" s="56">
        <v>3</v>
      </c>
      <c r="X20" s="56">
        <v>0</v>
      </c>
      <c r="Y20" s="56"/>
      <c r="Z20" s="56">
        <v>1690</v>
      </c>
      <c r="AA20" s="56">
        <v>1212</v>
      </c>
      <c r="AB20" s="56">
        <v>6</v>
      </c>
      <c r="AC20" s="56"/>
      <c r="AD20" s="56">
        <v>52</v>
      </c>
      <c r="AE20" s="56">
        <v>62</v>
      </c>
      <c r="AF20" s="56">
        <v>0</v>
      </c>
      <c r="AG20" s="56"/>
      <c r="AH20" s="56">
        <v>15</v>
      </c>
      <c r="AI20" s="129">
        <v>12</v>
      </c>
    </row>
    <row r="21" spans="1:35" s="41" customFormat="1" ht="24.95" customHeight="1">
      <c r="A21" s="54">
        <v>12</v>
      </c>
      <c r="B21" s="55" t="s">
        <v>8</v>
      </c>
      <c r="C21" s="56">
        <v>3147</v>
      </c>
      <c r="D21" s="129">
        <v>3064</v>
      </c>
      <c r="E21" s="129">
        <v>21</v>
      </c>
      <c r="F21" s="56"/>
      <c r="G21" s="56">
        <v>199</v>
      </c>
      <c r="H21" s="129">
        <v>199</v>
      </c>
      <c r="I21" s="56">
        <v>0</v>
      </c>
      <c r="J21" s="56"/>
      <c r="K21" s="56">
        <v>342</v>
      </c>
      <c r="L21" s="129">
        <v>361</v>
      </c>
      <c r="M21" s="129">
        <v>80</v>
      </c>
      <c r="N21" s="129">
        <v>1</v>
      </c>
      <c r="O21" s="56"/>
      <c r="P21" s="56">
        <v>33</v>
      </c>
      <c r="Q21" s="129">
        <v>26</v>
      </c>
      <c r="R21" s="129">
        <v>1</v>
      </c>
      <c r="S21" s="129">
        <v>0</v>
      </c>
      <c r="T21" s="56"/>
      <c r="U21" s="56">
        <v>52</v>
      </c>
      <c r="V21" s="56">
        <v>24</v>
      </c>
      <c r="W21" s="56">
        <v>14</v>
      </c>
      <c r="X21" s="56">
        <v>2</v>
      </c>
      <c r="Y21" s="56"/>
      <c r="Z21" s="56">
        <v>2058</v>
      </c>
      <c r="AA21" s="56">
        <v>1973</v>
      </c>
      <c r="AB21" s="56">
        <v>20</v>
      </c>
      <c r="AC21" s="56"/>
      <c r="AD21" s="56">
        <v>325</v>
      </c>
      <c r="AE21" s="56">
        <v>339</v>
      </c>
      <c r="AF21" s="56">
        <v>0</v>
      </c>
      <c r="AG21" s="56"/>
      <c r="AH21" s="56">
        <v>190</v>
      </c>
      <c r="AI21" s="129">
        <v>166</v>
      </c>
    </row>
    <row r="22" spans="1:35" s="41" customFormat="1" ht="24.95" customHeight="1">
      <c r="A22" s="54">
        <v>13</v>
      </c>
      <c r="B22" s="55" t="s">
        <v>9</v>
      </c>
      <c r="C22" s="56">
        <v>2251</v>
      </c>
      <c r="D22" s="129">
        <v>1968</v>
      </c>
      <c r="E22" s="129">
        <v>31</v>
      </c>
      <c r="F22" s="56"/>
      <c r="G22" s="56">
        <v>93</v>
      </c>
      <c r="H22" s="129">
        <v>72</v>
      </c>
      <c r="I22" s="56">
        <v>0</v>
      </c>
      <c r="J22" s="56"/>
      <c r="K22" s="56">
        <v>182</v>
      </c>
      <c r="L22" s="129">
        <v>180</v>
      </c>
      <c r="M22" s="129">
        <v>15</v>
      </c>
      <c r="N22" s="129">
        <v>1</v>
      </c>
      <c r="O22" s="56"/>
      <c r="P22" s="56">
        <v>18</v>
      </c>
      <c r="Q22" s="129">
        <v>12</v>
      </c>
      <c r="R22" s="129">
        <v>0</v>
      </c>
      <c r="S22" s="129">
        <v>0</v>
      </c>
      <c r="T22" s="56"/>
      <c r="U22" s="56">
        <v>13</v>
      </c>
      <c r="V22" s="56">
        <v>10</v>
      </c>
      <c r="W22" s="56">
        <v>4</v>
      </c>
      <c r="X22" s="56">
        <v>2</v>
      </c>
      <c r="Y22" s="56"/>
      <c r="Z22" s="56">
        <v>1740</v>
      </c>
      <c r="AA22" s="56">
        <v>1507</v>
      </c>
      <c r="AB22" s="56">
        <v>30</v>
      </c>
      <c r="AC22" s="56"/>
      <c r="AD22" s="56">
        <v>162</v>
      </c>
      <c r="AE22" s="56">
        <v>158</v>
      </c>
      <c r="AF22" s="56">
        <v>0</v>
      </c>
      <c r="AG22" s="56"/>
      <c r="AH22" s="56">
        <v>56</v>
      </c>
      <c r="AI22" s="129">
        <v>39</v>
      </c>
    </row>
    <row r="23" spans="1:35" s="41" customFormat="1" ht="24.95" customHeight="1">
      <c r="A23" s="54">
        <v>14</v>
      </c>
      <c r="B23" s="55" t="s">
        <v>24</v>
      </c>
      <c r="C23" s="56">
        <v>4224</v>
      </c>
      <c r="D23" s="129">
        <v>4656</v>
      </c>
      <c r="E23" s="129">
        <v>60</v>
      </c>
      <c r="F23" s="56"/>
      <c r="G23" s="56">
        <v>198</v>
      </c>
      <c r="H23" s="129">
        <v>223</v>
      </c>
      <c r="I23" s="56">
        <v>0</v>
      </c>
      <c r="J23" s="56"/>
      <c r="K23" s="56">
        <v>359</v>
      </c>
      <c r="L23" s="129">
        <v>434</v>
      </c>
      <c r="M23" s="129">
        <v>128</v>
      </c>
      <c r="N23" s="129">
        <v>2</v>
      </c>
      <c r="O23" s="56"/>
      <c r="P23" s="56">
        <v>18</v>
      </c>
      <c r="Q23" s="129">
        <v>17</v>
      </c>
      <c r="R23" s="129">
        <v>0</v>
      </c>
      <c r="S23" s="129">
        <v>0</v>
      </c>
      <c r="T23" s="56"/>
      <c r="U23" s="56">
        <v>36</v>
      </c>
      <c r="V23" s="56">
        <v>15</v>
      </c>
      <c r="W23" s="56">
        <v>11</v>
      </c>
      <c r="X23" s="56">
        <v>1</v>
      </c>
      <c r="Y23" s="56"/>
      <c r="Z23" s="56">
        <v>3234</v>
      </c>
      <c r="AA23" s="56">
        <v>3538</v>
      </c>
      <c r="AB23" s="56">
        <v>54</v>
      </c>
      <c r="AC23" s="56"/>
      <c r="AD23" s="56">
        <v>326</v>
      </c>
      <c r="AE23" s="56">
        <v>373</v>
      </c>
      <c r="AF23" s="56">
        <v>4</v>
      </c>
      <c r="AG23" s="56"/>
      <c r="AH23" s="56">
        <v>89</v>
      </c>
      <c r="AI23" s="129">
        <v>71</v>
      </c>
    </row>
    <row r="24" spans="1:35" s="41" customFormat="1" ht="24.95" customHeight="1">
      <c r="A24" s="54">
        <v>15</v>
      </c>
      <c r="B24" s="55" t="s">
        <v>10</v>
      </c>
      <c r="C24" s="56">
        <v>2629</v>
      </c>
      <c r="D24" s="129">
        <v>2526</v>
      </c>
      <c r="E24" s="129">
        <v>12</v>
      </c>
      <c r="F24" s="56"/>
      <c r="G24" s="56">
        <v>108</v>
      </c>
      <c r="H24" s="129">
        <v>113</v>
      </c>
      <c r="I24" s="56">
        <v>0</v>
      </c>
      <c r="J24" s="56"/>
      <c r="K24" s="56">
        <v>190</v>
      </c>
      <c r="L24" s="129">
        <v>144</v>
      </c>
      <c r="M24" s="129">
        <v>30</v>
      </c>
      <c r="N24" s="129">
        <v>0</v>
      </c>
      <c r="O24" s="56"/>
      <c r="P24" s="56">
        <v>18</v>
      </c>
      <c r="Q24" s="129">
        <v>17</v>
      </c>
      <c r="R24" s="129">
        <v>0</v>
      </c>
      <c r="S24" s="129">
        <v>0</v>
      </c>
      <c r="T24" s="56"/>
      <c r="U24" s="56">
        <v>33</v>
      </c>
      <c r="V24" s="56">
        <v>25</v>
      </c>
      <c r="W24" s="56">
        <v>16</v>
      </c>
      <c r="X24" s="56">
        <v>1</v>
      </c>
      <c r="Y24" s="56"/>
      <c r="Z24" s="56">
        <v>2069</v>
      </c>
      <c r="AA24" s="56">
        <v>1992</v>
      </c>
      <c r="AB24" s="56">
        <v>12</v>
      </c>
      <c r="AC24" s="56"/>
      <c r="AD24" s="56">
        <v>103</v>
      </c>
      <c r="AE24" s="56">
        <v>106</v>
      </c>
      <c r="AF24" s="56">
        <v>0</v>
      </c>
      <c r="AG24" s="56"/>
      <c r="AH24" s="56">
        <v>141</v>
      </c>
      <c r="AI24" s="129">
        <v>154</v>
      </c>
    </row>
    <row r="25" spans="1:35" s="41" customFormat="1" ht="24.95" customHeight="1">
      <c r="A25" s="54">
        <v>16</v>
      </c>
      <c r="B25" s="55" t="s">
        <v>11</v>
      </c>
      <c r="C25" s="56">
        <v>1736</v>
      </c>
      <c r="D25" s="129">
        <v>1618</v>
      </c>
      <c r="E25" s="129">
        <v>23</v>
      </c>
      <c r="F25" s="56"/>
      <c r="G25" s="56">
        <v>96</v>
      </c>
      <c r="H25" s="129">
        <v>95</v>
      </c>
      <c r="I25" s="56">
        <v>0</v>
      </c>
      <c r="J25" s="56"/>
      <c r="K25" s="56">
        <v>145</v>
      </c>
      <c r="L25" s="129">
        <v>109</v>
      </c>
      <c r="M25" s="129">
        <v>12</v>
      </c>
      <c r="N25" s="129">
        <v>0</v>
      </c>
      <c r="O25" s="56"/>
      <c r="P25" s="56">
        <v>12</v>
      </c>
      <c r="Q25" s="129">
        <v>10</v>
      </c>
      <c r="R25" s="129">
        <v>0</v>
      </c>
      <c r="S25" s="129">
        <v>0</v>
      </c>
      <c r="T25" s="56"/>
      <c r="U25" s="56">
        <v>16</v>
      </c>
      <c r="V25" s="56">
        <v>13</v>
      </c>
      <c r="W25" s="56">
        <v>10</v>
      </c>
      <c r="X25" s="56">
        <v>1</v>
      </c>
      <c r="Y25" s="56"/>
      <c r="Z25" s="56">
        <v>1216</v>
      </c>
      <c r="AA25" s="56">
        <v>1215</v>
      </c>
      <c r="AB25" s="56">
        <v>23</v>
      </c>
      <c r="AC25" s="56"/>
      <c r="AD25" s="56">
        <v>96</v>
      </c>
      <c r="AE25" s="56">
        <v>81</v>
      </c>
      <c r="AF25" s="56">
        <v>0</v>
      </c>
      <c r="AG25" s="56"/>
      <c r="AH25" s="56">
        <v>171</v>
      </c>
      <c r="AI25" s="129">
        <v>108</v>
      </c>
    </row>
    <row r="26" spans="1:35" s="41" customFormat="1" ht="24.95" customHeight="1">
      <c r="A26" s="54">
        <v>17</v>
      </c>
      <c r="B26" s="55" t="s">
        <v>12</v>
      </c>
      <c r="C26" s="56">
        <v>1666</v>
      </c>
      <c r="D26" s="129">
        <v>1603</v>
      </c>
      <c r="E26" s="129">
        <v>9</v>
      </c>
      <c r="F26" s="56"/>
      <c r="G26" s="56">
        <v>85</v>
      </c>
      <c r="H26" s="129">
        <v>103</v>
      </c>
      <c r="I26" s="56">
        <v>0</v>
      </c>
      <c r="J26" s="56"/>
      <c r="K26" s="56">
        <v>256</v>
      </c>
      <c r="L26" s="129">
        <v>272</v>
      </c>
      <c r="M26" s="129">
        <v>132</v>
      </c>
      <c r="N26" s="129">
        <v>2</v>
      </c>
      <c r="O26" s="56"/>
      <c r="P26" s="56">
        <v>27</v>
      </c>
      <c r="Q26" s="129">
        <v>18</v>
      </c>
      <c r="R26" s="129">
        <v>0</v>
      </c>
      <c r="S26" s="129">
        <v>0</v>
      </c>
      <c r="T26" s="56"/>
      <c r="U26" s="56">
        <v>44</v>
      </c>
      <c r="V26" s="56">
        <v>36</v>
      </c>
      <c r="W26" s="56">
        <v>23</v>
      </c>
      <c r="X26" s="56">
        <v>1</v>
      </c>
      <c r="Y26" s="56"/>
      <c r="Z26" s="56">
        <v>945</v>
      </c>
      <c r="AA26" s="56">
        <v>896</v>
      </c>
      <c r="AB26" s="56">
        <v>7</v>
      </c>
      <c r="AC26" s="56"/>
      <c r="AD26" s="56">
        <v>152</v>
      </c>
      <c r="AE26" s="56">
        <v>131</v>
      </c>
      <c r="AF26" s="56">
        <v>0</v>
      </c>
      <c r="AG26" s="56"/>
      <c r="AH26" s="56">
        <v>201</v>
      </c>
      <c r="AI26" s="129">
        <v>183</v>
      </c>
    </row>
    <row r="27" spans="1:35" s="41" customFormat="1" ht="24.95" customHeight="1">
      <c r="A27" s="54">
        <v>18</v>
      </c>
      <c r="B27" s="55" t="s">
        <v>13</v>
      </c>
      <c r="C27" s="56">
        <v>1099</v>
      </c>
      <c r="D27" s="129">
        <v>1052</v>
      </c>
      <c r="E27" s="129">
        <v>4</v>
      </c>
      <c r="F27" s="56"/>
      <c r="G27" s="56">
        <v>81</v>
      </c>
      <c r="H27" s="129">
        <v>82</v>
      </c>
      <c r="I27" s="56">
        <v>0</v>
      </c>
      <c r="J27" s="56"/>
      <c r="K27" s="56">
        <v>144</v>
      </c>
      <c r="L27" s="129">
        <v>121</v>
      </c>
      <c r="M27" s="129">
        <v>55</v>
      </c>
      <c r="N27" s="129">
        <v>1</v>
      </c>
      <c r="O27" s="56"/>
      <c r="P27" s="56">
        <v>17</v>
      </c>
      <c r="Q27" s="129">
        <v>16</v>
      </c>
      <c r="R27" s="129">
        <v>0</v>
      </c>
      <c r="S27" s="129">
        <v>0</v>
      </c>
      <c r="T27" s="56"/>
      <c r="U27" s="56">
        <v>10</v>
      </c>
      <c r="V27" s="56">
        <v>6</v>
      </c>
      <c r="W27" s="56">
        <v>2</v>
      </c>
      <c r="X27" s="56">
        <v>1</v>
      </c>
      <c r="Y27" s="56"/>
      <c r="Z27" s="56">
        <v>706</v>
      </c>
      <c r="AA27" s="56">
        <v>700</v>
      </c>
      <c r="AB27" s="56">
        <v>3</v>
      </c>
      <c r="AC27" s="56"/>
      <c r="AD27" s="56">
        <v>60</v>
      </c>
      <c r="AE27" s="56">
        <v>53</v>
      </c>
      <c r="AF27" s="56">
        <v>0</v>
      </c>
      <c r="AG27" s="56"/>
      <c r="AH27" s="56">
        <v>91</v>
      </c>
      <c r="AI27" s="129">
        <v>80</v>
      </c>
    </row>
    <row r="28" spans="1:35" s="41" customFormat="1" ht="24.95" customHeight="1">
      <c r="A28" s="54">
        <v>19</v>
      </c>
      <c r="B28" s="55" t="s">
        <v>14</v>
      </c>
      <c r="C28" s="56">
        <v>5140</v>
      </c>
      <c r="D28" s="129">
        <v>4252</v>
      </c>
      <c r="E28" s="129">
        <v>34</v>
      </c>
      <c r="F28" s="56"/>
      <c r="G28" s="56">
        <v>217</v>
      </c>
      <c r="H28" s="129">
        <v>160</v>
      </c>
      <c r="I28" s="56">
        <v>0</v>
      </c>
      <c r="J28" s="56"/>
      <c r="K28" s="56">
        <v>378</v>
      </c>
      <c r="L28" s="129">
        <v>314</v>
      </c>
      <c r="M28" s="129">
        <v>25</v>
      </c>
      <c r="N28" s="129">
        <v>2</v>
      </c>
      <c r="O28" s="56"/>
      <c r="P28" s="56">
        <v>19</v>
      </c>
      <c r="Q28" s="129">
        <v>16</v>
      </c>
      <c r="R28" s="129">
        <v>0</v>
      </c>
      <c r="S28" s="129">
        <v>0</v>
      </c>
      <c r="T28" s="56"/>
      <c r="U28" s="56">
        <v>41</v>
      </c>
      <c r="V28" s="56">
        <v>22</v>
      </c>
      <c r="W28" s="56">
        <v>24</v>
      </c>
      <c r="X28" s="56">
        <v>7</v>
      </c>
      <c r="Y28" s="56"/>
      <c r="Z28" s="56">
        <v>4133</v>
      </c>
      <c r="AA28" s="56">
        <v>3329</v>
      </c>
      <c r="AB28" s="56">
        <v>30</v>
      </c>
      <c r="AC28" s="56"/>
      <c r="AD28" s="56">
        <v>264</v>
      </c>
      <c r="AE28" s="56">
        <v>328</v>
      </c>
      <c r="AF28" s="56">
        <v>2</v>
      </c>
      <c r="AG28" s="56"/>
      <c r="AH28" s="56">
        <v>129</v>
      </c>
      <c r="AI28" s="129">
        <v>105</v>
      </c>
    </row>
    <row r="29" spans="1:35" s="41" customFormat="1" ht="24.95" customHeight="1">
      <c r="A29" s="54">
        <v>20</v>
      </c>
      <c r="B29" s="55" t="s">
        <v>15</v>
      </c>
      <c r="C29" s="56">
        <v>1862</v>
      </c>
      <c r="D29" s="129">
        <v>1426</v>
      </c>
      <c r="E29" s="129">
        <v>3</v>
      </c>
      <c r="F29" s="56"/>
      <c r="G29" s="56">
        <v>71</v>
      </c>
      <c r="H29" s="129">
        <v>39</v>
      </c>
      <c r="I29" s="56">
        <v>0</v>
      </c>
      <c r="J29" s="56"/>
      <c r="K29" s="56">
        <v>191</v>
      </c>
      <c r="L29" s="129">
        <v>171</v>
      </c>
      <c r="M29" s="129">
        <v>17</v>
      </c>
      <c r="N29" s="129">
        <v>0</v>
      </c>
      <c r="O29" s="56"/>
      <c r="P29" s="56">
        <v>7</v>
      </c>
      <c r="Q29" s="129">
        <v>3</v>
      </c>
      <c r="R29" s="129">
        <v>0</v>
      </c>
      <c r="S29" s="129">
        <v>0</v>
      </c>
      <c r="T29" s="56"/>
      <c r="U29" s="56">
        <v>10</v>
      </c>
      <c r="V29" s="56">
        <v>4</v>
      </c>
      <c r="W29" s="56">
        <v>4</v>
      </c>
      <c r="X29" s="56">
        <v>0</v>
      </c>
      <c r="Y29" s="56"/>
      <c r="Z29" s="56">
        <v>1361</v>
      </c>
      <c r="AA29" s="56">
        <v>1015</v>
      </c>
      <c r="AB29" s="56">
        <v>3</v>
      </c>
      <c r="AC29" s="56"/>
      <c r="AD29" s="56">
        <v>89</v>
      </c>
      <c r="AE29" s="56">
        <v>80</v>
      </c>
      <c r="AF29" s="56">
        <v>0</v>
      </c>
      <c r="AG29" s="56"/>
      <c r="AH29" s="56">
        <v>143</v>
      </c>
      <c r="AI29" s="129">
        <v>118</v>
      </c>
    </row>
    <row r="30" spans="1:35" s="41" customFormat="1" ht="24.95" customHeight="1">
      <c r="A30" s="54">
        <v>21</v>
      </c>
      <c r="B30" s="55" t="s">
        <v>16</v>
      </c>
      <c r="C30" s="56">
        <v>1787</v>
      </c>
      <c r="D30" s="129">
        <v>1847</v>
      </c>
      <c r="E30" s="129">
        <v>14</v>
      </c>
      <c r="F30" s="56"/>
      <c r="G30" s="56">
        <v>109</v>
      </c>
      <c r="H30" s="129">
        <v>139</v>
      </c>
      <c r="I30" s="56">
        <v>0</v>
      </c>
      <c r="J30" s="56"/>
      <c r="K30" s="56">
        <v>185</v>
      </c>
      <c r="L30" s="129">
        <v>182</v>
      </c>
      <c r="M30" s="129">
        <v>59</v>
      </c>
      <c r="N30" s="129">
        <v>0</v>
      </c>
      <c r="O30" s="56"/>
      <c r="P30" s="56">
        <v>28</v>
      </c>
      <c r="Q30" s="129">
        <v>30</v>
      </c>
      <c r="R30" s="129">
        <v>0</v>
      </c>
      <c r="S30" s="129">
        <v>0</v>
      </c>
      <c r="T30" s="56"/>
      <c r="U30" s="56">
        <v>25</v>
      </c>
      <c r="V30" s="56">
        <v>17</v>
      </c>
      <c r="W30" s="56">
        <v>13</v>
      </c>
      <c r="X30" s="56">
        <v>1</v>
      </c>
      <c r="Y30" s="56"/>
      <c r="Z30" s="56">
        <v>1252</v>
      </c>
      <c r="AA30" s="56">
        <v>1282</v>
      </c>
      <c r="AB30" s="56">
        <v>14</v>
      </c>
      <c r="AC30" s="56"/>
      <c r="AD30" s="56">
        <v>89</v>
      </c>
      <c r="AE30" s="56">
        <v>87</v>
      </c>
      <c r="AF30" s="56">
        <v>0</v>
      </c>
      <c r="AG30" s="56"/>
      <c r="AH30" s="56">
        <v>124</v>
      </c>
      <c r="AI30" s="129">
        <v>127</v>
      </c>
    </row>
    <row r="31" spans="1:35" s="41" customFormat="1" ht="24.95" customHeight="1">
      <c r="A31" s="54">
        <v>22</v>
      </c>
      <c r="B31" s="55" t="s">
        <v>17</v>
      </c>
      <c r="C31" s="56">
        <v>1914</v>
      </c>
      <c r="D31" s="129">
        <v>1987</v>
      </c>
      <c r="E31" s="129">
        <v>13</v>
      </c>
      <c r="F31" s="56"/>
      <c r="G31" s="56">
        <v>89</v>
      </c>
      <c r="H31" s="129">
        <v>92</v>
      </c>
      <c r="I31" s="56">
        <v>0</v>
      </c>
      <c r="J31" s="56"/>
      <c r="K31" s="56">
        <v>103</v>
      </c>
      <c r="L31" s="129">
        <v>94</v>
      </c>
      <c r="M31" s="129">
        <v>15</v>
      </c>
      <c r="N31" s="129">
        <v>1</v>
      </c>
      <c r="O31" s="56"/>
      <c r="P31" s="56">
        <v>12</v>
      </c>
      <c r="Q31" s="129">
        <v>12</v>
      </c>
      <c r="R31" s="129">
        <v>0</v>
      </c>
      <c r="S31" s="129">
        <v>0</v>
      </c>
      <c r="T31" s="56"/>
      <c r="U31" s="56">
        <v>14</v>
      </c>
      <c r="V31" s="56">
        <v>6</v>
      </c>
      <c r="W31" s="56">
        <v>5</v>
      </c>
      <c r="X31" s="56">
        <v>3</v>
      </c>
      <c r="Y31" s="56"/>
      <c r="Z31" s="56">
        <v>1491</v>
      </c>
      <c r="AA31" s="56">
        <v>1601</v>
      </c>
      <c r="AB31" s="56">
        <v>12</v>
      </c>
      <c r="AC31" s="56"/>
      <c r="AD31" s="56">
        <v>112</v>
      </c>
      <c r="AE31" s="56">
        <v>131</v>
      </c>
      <c r="AF31" s="56">
        <v>0</v>
      </c>
      <c r="AG31" s="56"/>
      <c r="AH31" s="56">
        <v>107</v>
      </c>
      <c r="AI31" s="129">
        <v>57</v>
      </c>
    </row>
    <row r="32" spans="1:35" s="41" customFormat="1" ht="24.95" customHeight="1">
      <c r="A32" s="54">
        <v>23</v>
      </c>
      <c r="B32" s="36" t="s">
        <v>19</v>
      </c>
      <c r="C32" s="56">
        <v>1126</v>
      </c>
      <c r="D32" s="129">
        <v>1171</v>
      </c>
      <c r="E32" s="129">
        <v>9</v>
      </c>
      <c r="F32" s="56"/>
      <c r="G32" s="56">
        <v>135</v>
      </c>
      <c r="H32" s="129">
        <v>132</v>
      </c>
      <c r="I32" s="56">
        <v>0</v>
      </c>
      <c r="J32" s="56"/>
      <c r="K32" s="56">
        <v>125</v>
      </c>
      <c r="L32" s="129">
        <v>121</v>
      </c>
      <c r="M32" s="129">
        <v>44</v>
      </c>
      <c r="N32" s="129">
        <v>0</v>
      </c>
      <c r="O32" s="56"/>
      <c r="P32" s="56">
        <v>32</v>
      </c>
      <c r="Q32" s="129">
        <v>21</v>
      </c>
      <c r="R32" s="129">
        <v>0</v>
      </c>
      <c r="S32" s="129">
        <v>0</v>
      </c>
      <c r="T32" s="56"/>
      <c r="U32" s="56">
        <v>19</v>
      </c>
      <c r="V32" s="56">
        <v>14</v>
      </c>
      <c r="W32" s="56">
        <v>7</v>
      </c>
      <c r="X32" s="56">
        <v>2</v>
      </c>
      <c r="Y32" s="56"/>
      <c r="Z32" s="56">
        <v>686</v>
      </c>
      <c r="AA32" s="56">
        <v>715</v>
      </c>
      <c r="AB32" s="56">
        <v>9</v>
      </c>
      <c r="AC32" s="56"/>
      <c r="AD32" s="56">
        <v>108</v>
      </c>
      <c r="AE32" s="56">
        <v>139</v>
      </c>
      <c r="AF32" s="56">
        <v>0</v>
      </c>
      <c r="AG32" s="56"/>
      <c r="AH32" s="56">
        <v>40</v>
      </c>
      <c r="AI32" s="129">
        <v>43</v>
      </c>
    </row>
    <row r="33" spans="1:35" s="41" customFormat="1" ht="24.95" customHeight="1">
      <c r="A33" s="54">
        <v>24</v>
      </c>
      <c r="B33" s="36" t="s">
        <v>18</v>
      </c>
      <c r="C33" s="56">
        <v>1512</v>
      </c>
      <c r="D33" s="129">
        <v>1413</v>
      </c>
      <c r="E33" s="129">
        <v>10</v>
      </c>
      <c r="F33" s="56"/>
      <c r="G33" s="56">
        <v>94</v>
      </c>
      <c r="H33" s="129">
        <v>99</v>
      </c>
      <c r="I33" s="56">
        <v>0</v>
      </c>
      <c r="J33" s="56"/>
      <c r="K33" s="56">
        <v>128</v>
      </c>
      <c r="L33" s="129">
        <v>124</v>
      </c>
      <c r="M33" s="129">
        <v>38</v>
      </c>
      <c r="N33" s="129">
        <v>2</v>
      </c>
      <c r="O33" s="56"/>
      <c r="P33" s="56">
        <v>15</v>
      </c>
      <c r="Q33" s="129">
        <v>15</v>
      </c>
      <c r="R33" s="129">
        <v>0</v>
      </c>
      <c r="S33" s="129">
        <v>0</v>
      </c>
      <c r="T33" s="56"/>
      <c r="U33" s="56">
        <v>21</v>
      </c>
      <c r="V33" s="56">
        <v>14</v>
      </c>
      <c r="W33" s="56">
        <v>12</v>
      </c>
      <c r="X33" s="56">
        <v>0</v>
      </c>
      <c r="Y33" s="56"/>
      <c r="Z33" s="56">
        <v>1089</v>
      </c>
      <c r="AA33" s="56">
        <v>1003</v>
      </c>
      <c r="AB33" s="56">
        <v>8</v>
      </c>
      <c r="AC33" s="56"/>
      <c r="AD33" s="56">
        <v>120</v>
      </c>
      <c r="AE33" s="56">
        <v>125</v>
      </c>
      <c r="AF33" s="56">
        <v>0</v>
      </c>
      <c r="AG33" s="56"/>
      <c r="AH33" s="56">
        <v>66</v>
      </c>
      <c r="AI33" s="129">
        <v>47</v>
      </c>
    </row>
    <row r="34" spans="1:35" s="41" customFormat="1" ht="2.25" customHeight="1">
      <c r="A34" s="5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30"/>
      <c r="R34" s="130"/>
      <c r="S34" s="59"/>
      <c r="T34" s="59"/>
      <c r="U34" s="59"/>
      <c r="V34" s="59"/>
      <c r="W34" s="59"/>
      <c r="X34" s="59"/>
      <c r="Y34" s="59"/>
      <c r="Z34" s="59"/>
      <c r="AA34" s="56"/>
      <c r="AB34" s="59"/>
      <c r="AC34" s="59"/>
      <c r="AD34" s="59"/>
      <c r="AE34" s="59"/>
      <c r="AF34" s="59"/>
      <c r="AG34" s="59"/>
      <c r="AH34" s="59"/>
      <c r="AI34" s="59"/>
    </row>
    <row r="35" spans="1:35" s="41" customFormat="1" ht="34.5" customHeight="1">
      <c r="A35" s="186" t="s">
        <v>40</v>
      </c>
      <c r="B35" s="187"/>
      <c r="C35" s="60">
        <v>67755</v>
      </c>
      <c r="D35" s="60">
        <v>64304</v>
      </c>
      <c r="E35" s="60">
        <v>507</v>
      </c>
      <c r="F35" s="60">
        <v>0</v>
      </c>
      <c r="G35" s="60">
        <v>3180</v>
      </c>
      <c r="H35" s="60">
        <v>3123</v>
      </c>
      <c r="I35" s="60">
        <v>0</v>
      </c>
      <c r="J35" s="60">
        <v>0</v>
      </c>
      <c r="K35" s="60">
        <v>6392</v>
      </c>
      <c r="L35" s="60">
        <v>6148</v>
      </c>
      <c r="M35" s="60">
        <v>1374</v>
      </c>
      <c r="N35" s="60">
        <v>27</v>
      </c>
      <c r="O35" s="60">
        <v>0</v>
      </c>
      <c r="P35" s="60">
        <v>538</v>
      </c>
      <c r="Q35" s="60">
        <v>439</v>
      </c>
      <c r="R35" s="60">
        <v>5</v>
      </c>
      <c r="S35" s="60">
        <v>0</v>
      </c>
      <c r="T35" s="60">
        <v>0</v>
      </c>
      <c r="U35" s="60">
        <v>715</v>
      </c>
      <c r="V35" s="60">
        <v>423</v>
      </c>
      <c r="W35" s="60">
        <v>296</v>
      </c>
      <c r="X35" s="60">
        <v>40</v>
      </c>
      <c r="Y35" s="60">
        <v>0</v>
      </c>
      <c r="Z35" s="60">
        <v>50151</v>
      </c>
      <c r="AA35" s="60">
        <v>47116</v>
      </c>
      <c r="AB35" s="60">
        <v>472</v>
      </c>
      <c r="AC35" s="60">
        <v>0</v>
      </c>
      <c r="AD35" s="60">
        <v>4434</v>
      </c>
      <c r="AE35" s="60">
        <v>4870</v>
      </c>
      <c r="AF35" s="60">
        <v>8</v>
      </c>
      <c r="AG35" s="60">
        <v>0</v>
      </c>
      <c r="AH35" s="60">
        <v>3060</v>
      </c>
      <c r="AI35" s="60">
        <v>2608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activeCell="A30" sqref="A30:P31"/>
      <selection pane="topRight" activeCell="A30" sqref="A30:P31"/>
      <selection pane="bottomLeft" activeCell="A30" sqref="A30:P31"/>
      <selection pane="bottomRight" activeCell="A30" sqref="A30:P31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22" t="s">
        <v>73</v>
      </c>
      <c r="B1" s="222"/>
      <c r="C1" s="222"/>
      <c r="D1" s="222"/>
      <c r="E1" s="222"/>
      <c r="F1" s="222"/>
      <c r="G1" s="222"/>
      <c r="H1" s="222"/>
      <c r="I1" s="222"/>
    </row>
    <row r="2" spans="1:15" ht="18.75" customHeight="1">
      <c r="A2" s="227" t="s">
        <v>25</v>
      </c>
      <c r="B2" s="224" t="s">
        <v>41</v>
      </c>
      <c r="C2" s="231" t="s">
        <v>32</v>
      </c>
      <c r="D2" s="231" t="s">
        <v>33</v>
      </c>
      <c r="E2" s="231" t="s">
        <v>34</v>
      </c>
      <c r="F2" s="231" t="s">
        <v>67</v>
      </c>
      <c r="G2" s="234" t="s">
        <v>53</v>
      </c>
      <c r="H2" s="235"/>
      <c r="I2" s="236"/>
    </row>
    <row r="3" spans="1:15" ht="54" customHeight="1">
      <c r="A3" s="228"/>
      <c r="B3" s="225"/>
      <c r="C3" s="232"/>
      <c r="D3" s="232"/>
      <c r="E3" s="232"/>
      <c r="F3" s="232"/>
      <c r="G3" s="237"/>
      <c r="H3" s="238"/>
      <c r="I3" s="239"/>
    </row>
    <row r="4" spans="1:15" ht="20.25" customHeight="1">
      <c r="A4" s="228"/>
      <c r="B4" s="225"/>
      <c r="C4" s="232"/>
      <c r="D4" s="232"/>
      <c r="E4" s="232"/>
      <c r="F4" s="232"/>
      <c r="G4" s="198">
        <v>2021</v>
      </c>
      <c r="H4" s="198">
        <v>2022</v>
      </c>
      <c r="I4" s="198" t="s">
        <v>28</v>
      </c>
    </row>
    <row r="5" spans="1:15" ht="42" customHeight="1">
      <c r="A5" s="228"/>
      <c r="B5" s="225"/>
      <c r="C5" s="233"/>
      <c r="D5" s="233"/>
      <c r="E5" s="233"/>
      <c r="F5" s="233"/>
      <c r="G5" s="199"/>
      <c r="H5" s="199"/>
      <c r="I5" s="199"/>
      <c r="K5" s="19"/>
    </row>
    <row r="6" spans="1:15" ht="19.5" customHeight="1">
      <c r="A6" s="229"/>
      <c r="B6" s="226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95">
        <v>38</v>
      </c>
      <c r="D8" s="96">
        <v>19</v>
      </c>
      <c r="E8" s="96">
        <v>25</v>
      </c>
      <c r="F8" s="29">
        <f>E8/(D8+C8)</f>
        <v>0.43859649122807015</v>
      </c>
      <c r="G8" s="102">
        <v>35</v>
      </c>
      <c r="H8" s="102">
        <v>32</v>
      </c>
      <c r="I8" s="96">
        <v>0</v>
      </c>
    </row>
    <row r="9" spans="1:15" ht="23.1" customHeight="1">
      <c r="A9" s="3">
        <v>2</v>
      </c>
      <c r="B9" s="9" t="s">
        <v>2</v>
      </c>
      <c r="C9" s="97">
        <v>50</v>
      </c>
      <c r="D9" s="98">
        <v>24</v>
      </c>
      <c r="E9" s="98">
        <v>33</v>
      </c>
      <c r="F9" s="29">
        <f t="shared" ref="F9:F15" si="0">E9/(D9+C9)</f>
        <v>0.44594594594594594</v>
      </c>
      <c r="G9" s="103">
        <v>50</v>
      </c>
      <c r="H9" s="103">
        <v>41</v>
      </c>
      <c r="I9" s="98">
        <v>0</v>
      </c>
    </row>
    <row r="10" spans="1:15" ht="23.1" customHeight="1">
      <c r="A10" s="3">
        <v>3</v>
      </c>
      <c r="B10" s="9" t="s">
        <v>3</v>
      </c>
      <c r="C10" s="97">
        <v>254</v>
      </c>
      <c r="D10" s="98">
        <v>261</v>
      </c>
      <c r="E10" s="98">
        <v>247</v>
      </c>
      <c r="F10" s="29">
        <f t="shared" si="0"/>
        <v>0.47961165048543691</v>
      </c>
      <c r="G10" s="103">
        <v>247</v>
      </c>
      <c r="H10" s="103">
        <v>268</v>
      </c>
      <c r="I10" s="98">
        <v>1</v>
      </c>
    </row>
    <row r="11" spans="1:15" ht="23.1" customHeight="1">
      <c r="A11" s="3">
        <v>4</v>
      </c>
      <c r="B11" s="9" t="s">
        <v>21</v>
      </c>
      <c r="C11" s="97">
        <v>280</v>
      </c>
      <c r="D11" s="98">
        <v>68</v>
      </c>
      <c r="E11" s="98">
        <v>58</v>
      </c>
      <c r="F11" s="29">
        <f t="shared" si="0"/>
        <v>0.16666666666666666</v>
      </c>
      <c r="G11" s="103">
        <v>296</v>
      </c>
      <c r="H11" s="103">
        <v>290</v>
      </c>
      <c r="I11" s="98">
        <v>0</v>
      </c>
    </row>
    <row r="12" spans="1:15" ht="23.1" customHeight="1">
      <c r="A12" s="3">
        <v>5</v>
      </c>
      <c r="B12" s="9" t="s">
        <v>4</v>
      </c>
      <c r="C12" s="97">
        <v>57</v>
      </c>
      <c r="D12" s="98">
        <v>39</v>
      </c>
      <c r="E12" s="98">
        <v>41</v>
      </c>
      <c r="F12" s="29">
        <f t="shared" si="0"/>
        <v>0.42708333333333331</v>
      </c>
      <c r="G12" s="103">
        <v>61</v>
      </c>
      <c r="H12" s="103">
        <v>55</v>
      </c>
      <c r="I12" s="98">
        <v>0</v>
      </c>
    </row>
    <row r="13" spans="1:15" ht="23.1" customHeight="1">
      <c r="A13" s="3">
        <v>6</v>
      </c>
      <c r="B13" s="9" t="s">
        <v>5</v>
      </c>
      <c r="C13" s="97">
        <v>104</v>
      </c>
      <c r="D13" s="98">
        <v>86</v>
      </c>
      <c r="E13" s="98">
        <v>52</v>
      </c>
      <c r="F13" s="29">
        <f t="shared" si="0"/>
        <v>0.27368421052631581</v>
      </c>
      <c r="G13" s="103">
        <v>102</v>
      </c>
      <c r="H13" s="103">
        <v>138</v>
      </c>
      <c r="I13" s="98">
        <v>2</v>
      </c>
    </row>
    <row r="14" spans="1:15" ht="23.1" customHeight="1">
      <c r="A14" s="3">
        <v>7</v>
      </c>
      <c r="B14" s="9" t="s">
        <v>6</v>
      </c>
      <c r="C14" s="97">
        <v>117</v>
      </c>
      <c r="D14" s="98">
        <v>75</v>
      </c>
      <c r="E14" s="98">
        <v>80</v>
      </c>
      <c r="F14" s="29">
        <f t="shared" si="0"/>
        <v>0.41666666666666669</v>
      </c>
      <c r="G14" s="103">
        <v>119</v>
      </c>
      <c r="H14" s="103">
        <v>112</v>
      </c>
      <c r="I14" s="98">
        <v>0</v>
      </c>
    </row>
    <row r="15" spans="1:15" ht="23.1" customHeight="1">
      <c r="A15" s="3">
        <v>8</v>
      </c>
      <c r="B15" s="9" t="s">
        <v>22</v>
      </c>
      <c r="C15" s="97">
        <v>37</v>
      </c>
      <c r="D15" s="98">
        <v>35</v>
      </c>
      <c r="E15" s="98">
        <v>23</v>
      </c>
      <c r="F15" s="29">
        <f t="shared" si="0"/>
        <v>0.31944444444444442</v>
      </c>
      <c r="G15" s="103">
        <v>36</v>
      </c>
      <c r="H15" s="103">
        <v>49</v>
      </c>
      <c r="I15" s="98">
        <v>1</v>
      </c>
    </row>
    <row r="16" spans="1:15" ht="23.1" customHeight="1">
      <c r="A16" s="31">
        <v>9</v>
      </c>
      <c r="B16" s="9" t="s">
        <v>71</v>
      </c>
      <c r="C16" s="97">
        <v>387</v>
      </c>
      <c r="D16" s="98">
        <v>302</v>
      </c>
      <c r="E16" s="98">
        <v>264</v>
      </c>
      <c r="F16" s="29">
        <f t="shared" ref="F16" si="1">+E16/(D16+C16)</f>
        <v>0.38316400580551524</v>
      </c>
      <c r="G16" s="103">
        <v>369</v>
      </c>
      <c r="H16" s="103">
        <v>425</v>
      </c>
      <c r="I16" s="98">
        <v>1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97">
        <v>49</v>
      </c>
      <c r="D17" s="98">
        <v>61</v>
      </c>
      <c r="E17" s="98">
        <v>68</v>
      </c>
      <c r="F17" s="29">
        <f t="shared" ref="F17:F31" si="2">E17/(D17+C17)</f>
        <v>0.61818181818181817</v>
      </c>
      <c r="G17" s="103">
        <v>52</v>
      </c>
      <c r="H17" s="103">
        <v>42</v>
      </c>
      <c r="I17" s="98">
        <v>0</v>
      </c>
    </row>
    <row r="18" spans="1:9" ht="23.1" customHeight="1">
      <c r="A18" s="3">
        <v>11</v>
      </c>
      <c r="B18" s="9" t="s">
        <v>23</v>
      </c>
      <c r="C18" s="97">
        <v>89</v>
      </c>
      <c r="D18" s="98">
        <v>24</v>
      </c>
      <c r="E18" s="98">
        <v>9</v>
      </c>
      <c r="F18" s="29">
        <f t="shared" si="2"/>
        <v>7.9646017699115043E-2</v>
      </c>
      <c r="G18" s="103">
        <v>90</v>
      </c>
      <c r="H18" s="103">
        <v>104</v>
      </c>
      <c r="I18" s="98">
        <v>0</v>
      </c>
    </row>
    <row r="19" spans="1:9" ht="23.1" customHeight="1">
      <c r="A19" s="3">
        <v>12</v>
      </c>
      <c r="B19" s="9" t="s">
        <v>8</v>
      </c>
      <c r="C19" s="97">
        <v>54</v>
      </c>
      <c r="D19" s="98">
        <v>65</v>
      </c>
      <c r="E19" s="98">
        <v>54</v>
      </c>
      <c r="F19" s="29">
        <f t="shared" si="2"/>
        <v>0.45378151260504201</v>
      </c>
      <c r="G19" s="103">
        <v>54</v>
      </c>
      <c r="H19" s="103">
        <v>65</v>
      </c>
      <c r="I19" s="98">
        <v>0</v>
      </c>
    </row>
    <row r="20" spans="1:9" ht="23.1" customHeight="1">
      <c r="A20" s="3">
        <v>13</v>
      </c>
      <c r="B20" s="9" t="s">
        <v>9</v>
      </c>
      <c r="C20" s="97">
        <v>59</v>
      </c>
      <c r="D20" s="98">
        <v>52</v>
      </c>
      <c r="E20" s="98">
        <v>61</v>
      </c>
      <c r="F20" s="29">
        <f t="shared" si="2"/>
        <v>0.5495495495495496</v>
      </c>
      <c r="G20" s="103">
        <v>56</v>
      </c>
      <c r="H20" s="103">
        <v>50</v>
      </c>
      <c r="I20" s="98">
        <v>0</v>
      </c>
    </row>
    <row r="21" spans="1:9" ht="23.1" customHeight="1">
      <c r="A21" s="3">
        <v>14</v>
      </c>
      <c r="B21" s="9" t="s">
        <v>24</v>
      </c>
      <c r="C21" s="97">
        <v>146</v>
      </c>
      <c r="D21" s="98">
        <v>146</v>
      </c>
      <c r="E21" s="98">
        <v>138</v>
      </c>
      <c r="F21" s="29">
        <f t="shared" si="2"/>
        <v>0.4726027397260274</v>
      </c>
      <c r="G21" s="103">
        <v>148</v>
      </c>
      <c r="H21" s="103">
        <v>154</v>
      </c>
      <c r="I21" s="98">
        <v>1</v>
      </c>
    </row>
    <row r="22" spans="1:9" ht="23.1" customHeight="1">
      <c r="A22" s="3">
        <v>15</v>
      </c>
      <c r="B22" s="9" t="s">
        <v>10</v>
      </c>
      <c r="C22" s="97">
        <v>99</v>
      </c>
      <c r="D22" s="98">
        <v>67</v>
      </c>
      <c r="E22" s="98">
        <v>82</v>
      </c>
      <c r="F22" s="29">
        <f t="shared" si="2"/>
        <v>0.49397590361445781</v>
      </c>
      <c r="G22" s="103">
        <v>95</v>
      </c>
      <c r="H22" s="103">
        <v>84</v>
      </c>
      <c r="I22" s="98">
        <v>0</v>
      </c>
    </row>
    <row r="23" spans="1:9" ht="23.1" customHeight="1">
      <c r="A23" s="3">
        <v>16</v>
      </c>
      <c r="B23" s="9" t="s">
        <v>11</v>
      </c>
      <c r="C23" s="97">
        <v>27</v>
      </c>
      <c r="D23" s="98">
        <v>57</v>
      </c>
      <c r="E23" s="98">
        <v>54</v>
      </c>
      <c r="F23" s="29">
        <f t="shared" si="2"/>
        <v>0.6428571428571429</v>
      </c>
      <c r="G23" s="103">
        <v>31</v>
      </c>
      <c r="H23" s="103">
        <v>30</v>
      </c>
      <c r="I23" s="98">
        <v>0</v>
      </c>
    </row>
    <row r="24" spans="1:9" ht="23.1" customHeight="1">
      <c r="A24" s="3">
        <v>17</v>
      </c>
      <c r="B24" s="9" t="s">
        <v>12</v>
      </c>
      <c r="C24" s="99">
        <v>26</v>
      </c>
      <c r="D24" s="98">
        <v>28</v>
      </c>
      <c r="E24" s="98">
        <v>22</v>
      </c>
      <c r="F24" s="29">
        <f t="shared" si="2"/>
        <v>0.40740740740740738</v>
      </c>
      <c r="G24" s="103">
        <v>25</v>
      </c>
      <c r="H24" s="103">
        <v>32</v>
      </c>
      <c r="I24" s="98">
        <v>0</v>
      </c>
    </row>
    <row r="25" spans="1:9" ht="23.1" customHeight="1">
      <c r="A25" s="3">
        <v>18</v>
      </c>
      <c r="B25" s="9" t="s">
        <v>13</v>
      </c>
      <c r="C25" s="99">
        <v>50</v>
      </c>
      <c r="D25" s="98">
        <v>37</v>
      </c>
      <c r="E25" s="98">
        <v>44</v>
      </c>
      <c r="F25" s="29">
        <f t="shared" si="2"/>
        <v>0.50574712643678166</v>
      </c>
      <c r="G25" s="103">
        <v>49</v>
      </c>
      <c r="H25" s="103">
        <v>43</v>
      </c>
      <c r="I25" s="98">
        <v>0</v>
      </c>
    </row>
    <row r="26" spans="1:9" ht="23.1" customHeight="1">
      <c r="A26" s="3">
        <v>19</v>
      </c>
      <c r="B26" s="9" t="s">
        <v>14</v>
      </c>
      <c r="C26" s="99">
        <v>186</v>
      </c>
      <c r="D26" s="98">
        <v>111</v>
      </c>
      <c r="E26" s="98">
        <v>110</v>
      </c>
      <c r="F26" s="29">
        <f t="shared" si="2"/>
        <v>0.37037037037037035</v>
      </c>
      <c r="G26" s="103">
        <v>194</v>
      </c>
      <c r="H26" s="103">
        <v>187</v>
      </c>
      <c r="I26" s="98">
        <v>0</v>
      </c>
    </row>
    <row r="27" spans="1:9" ht="23.1" customHeight="1">
      <c r="A27" s="3">
        <v>20</v>
      </c>
      <c r="B27" s="9" t="s">
        <v>15</v>
      </c>
      <c r="C27" s="99">
        <v>85</v>
      </c>
      <c r="D27" s="98">
        <v>19</v>
      </c>
      <c r="E27" s="98">
        <v>12</v>
      </c>
      <c r="F27" s="29">
        <f t="shared" si="2"/>
        <v>0.11538461538461539</v>
      </c>
      <c r="G27" s="103">
        <v>87</v>
      </c>
      <c r="H27" s="103">
        <v>92</v>
      </c>
      <c r="I27" s="98">
        <v>0</v>
      </c>
    </row>
    <row r="28" spans="1:9" ht="23.1" customHeight="1">
      <c r="A28" s="3">
        <v>21</v>
      </c>
      <c r="B28" s="9" t="s">
        <v>16</v>
      </c>
      <c r="C28" s="99">
        <v>35</v>
      </c>
      <c r="D28" s="98">
        <v>27</v>
      </c>
      <c r="E28" s="98">
        <v>29</v>
      </c>
      <c r="F28" s="29">
        <f t="shared" si="2"/>
        <v>0.46774193548387094</v>
      </c>
      <c r="G28" s="103">
        <v>35</v>
      </c>
      <c r="H28" s="103">
        <v>33</v>
      </c>
      <c r="I28" s="98">
        <v>0</v>
      </c>
    </row>
    <row r="29" spans="1:9" ht="23.1" customHeight="1">
      <c r="A29" s="3">
        <v>22</v>
      </c>
      <c r="B29" s="9" t="s">
        <v>17</v>
      </c>
      <c r="C29" s="99">
        <v>60</v>
      </c>
      <c r="D29" s="98">
        <v>40</v>
      </c>
      <c r="E29" s="98">
        <v>48</v>
      </c>
      <c r="F29" s="29">
        <f t="shared" si="2"/>
        <v>0.48</v>
      </c>
      <c r="G29" s="103">
        <v>53</v>
      </c>
      <c r="H29" s="103">
        <v>52</v>
      </c>
      <c r="I29" s="98">
        <v>0</v>
      </c>
    </row>
    <row r="30" spans="1:9" ht="23.1" customHeight="1">
      <c r="A30" s="3">
        <v>23</v>
      </c>
      <c r="B30" s="9" t="s">
        <v>19</v>
      </c>
      <c r="C30" s="99">
        <v>27</v>
      </c>
      <c r="D30" s="98">
        <v>18</v>
      </c>
      <c r="E30" s="98">
        <v>10</v>
      </c>
      <c r="F30" s="29">
        <f t="shared" si="2"/>
        <v>0.22222222222222221</v>
      </c>
      <c r="G30" s="103">
        <v>25</v>
      </c>
      <c r="H30" s="103">
        <v>35</v>
      </c>
      <c r="I30" s="98">
        <v>0</v>
      </c>
    </row>
    <row r="31" spans="1:9" ht="23.1" customHeight="1">
      <c r="A31" s="3">
        <v>24</v>
      </c>
      <c r="B31" s="9" t="s">
        <v>18</v>
      </c>
      <c r="C31" s="99">
        <v>41</v>
      </c>
      <c r="D31" s="98">
        <v>34</v>
      </c>
      <c r="E31" s="98">
        <v>35</v>
      </c>
      <c r="F31" s="29">
        <f t="shared" si="2"/>
        <v>0.46666666666666667</v>
      </c>
      <c r="G31" s="103">
        <v>34</v>
      </c>
      <c r="H31" s="103">
        <v>40</v>
      </c>
      <c r="I31" s="98">
        <v>0</v>
      </c>
    </row>
    <row r="32" spans="1:9" ht="28.5" customHeight="1">
      <c r="A32" s="223" t="s">
        <v>40</v>
      </c>
      <c r="B32" s="223"/>
      <c r="C32" s="100">
        <v>2357</v>
      </c>
      <c r="D32" s="101">
        <v>1695</v>
      </c>
      <c r="E32" s="101">
        <v>1599</v>
      </c>
      <c r="F32" s="37">
        <f>E32/(D32+C32)</f>
        <v>0.39461994076999013</v>
      </c>
      <c r="G32" s="104">
        <v>2343</v>
      </c>
      <c r="H32" s="101">
        <v>2453</v>
      </c>
      <c r="I32" s="101">
        <v>6</v>
      </c>
    </row>
    <row r="33" spans="3:11">
      <c r="C33" s="10"/>
      <c r="D33" s="10"/>
      <c r="E33" s="10"/>
      <c r="F33" s="10"/>
    </row>
    <row r="34" spans="3:11" ht="12.75" customHeight="1">
      <c r="C34" s="230"/>
      <c r="D34" s="230"/>
      <c r="E34" s="230"/>
      <c r="F34" s="230"/>
      <c r="G34" s="230"/>
      <c r="H34" s="230"/>
      <c r="I34" s="230"/>
      <c r="J34" s="20"/>
      <c r="K34" s="20"/>
    </row>
    <row r="35" spans="3:11">
      <c r="C35" s="230"/>
      <c r="D35" s="230"/>
      <c r="E35" s="230"/>
      <c r="F35" s="230"/>
      <c r="G35" s="230"/>
      <c r="H35" s="230"/>
      <c r="I35" s="230"/>
      <c r="J35" s="20"/>
      <c r="K35" s="20"/>
    </row>
    <row r="36" spans="3:11">
      <c r="C36" s="230"/>
      <c r="D36" s="230"/>
      <c r="E36" s="230"/>
      <c r="F36" s="230"/>
      <c r="G36" s="230"/>
      <c r="H36" s="230"/>
      <c r="I36" s="230"/>
      <c r="J36" s="20"/>
      <c r="K36" s="20"/>
    </row>
    <row r="37" spans="3:11">
      <c r="C37" s="230"/>
      <c r="D37" s="230"/>
      <c r="E37" s="230"/>
      <c r="F37" s="230"/>
      <c r="G37" s="230"/>
      <c r="H37" s="230"/>
      <c r="I37" s="23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A30" sqref="A30:P31"/>
      <selection pane="topRight" activeCell="A30" sqref="A30:P31"/>
      <selection pane="bottomLeft" activeCell="A30" sqref="A30:P31"/>
      <selection pane="bottomRight" activeCell="A30" sqref="A30:P31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40"/>
      <c r="C1" s="240"/>
      <c r="D1" s="240"/>
      <c r="E1" s="240"/>
      <c r="F1" s="240"/>
      <c r="G1" s="240"/>
      <c r="H1" s="240"/>
      <c r="I1" s="240"/>
      <c r="R1" s="261"/>
      <c r="S1" s="261"/>
      <c r="T1" s="261"/>
      <c r="U1" s="261"/>
      <c r="V1" s="261"/>
    </row>
    <row r="2" spans="1:23" ht="25.5" customHeight="1">
      <c r="A2" s="275" t="s">
        <v>72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</row>
    <row r="3" spans="1:23" ht="15.75" customHeight="1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</row>
    <row r="4" spans="1:23" ht="28.5" customHeight="1" thickBo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</row>
    <row r="5" spans="1:23" ht="20.25" customHeight="1">
      <c r="A5" s="291" t="s">
        <v>26</v>
      </c>
      <c r="B5" s="252" t="s">
        <v>41</v>
      </c>
      <c r="C5" s="255" t="s">
        <v>61</v>
      </c>
      <c r="D5" s="256"/>
      <c r="E5" s="256"/>
      <c r="F5" s="256"/>
      <c r="G5" s="257"/>
      <c r="H5" s="265" t="s">
        <v>0</v>
      </c>
      <c r="I5" s="266"/>
      <c r="J5" s="269" t="s">
        <v>57</v>
      </c>
      <c r="K5" s="270"/>
      <c r="L5" s="270"/>
      <c r="M5" s="270"/>
      <c r="N5" s="270"/>
      <c r="O5" s="270"/>
      <c r="P5" s="270"/>
      <c r="Q5" s="270"/>
      <c r="R5" s="270"/>
      <c r="S5" s="270"/>
      <c r="T5" s="271"/>
      <c r="U5" s="286" t="s">
        <v>55</v>
      </c>
      <c r="V5" s="287"/>
    </row>
    <row r="6" spans="1:23" ht="93.75" customHeight="1">
      <c r="A6" s="292"/>
      <c r="B6" s="253"/>
      <c r="C6" s="258"/>
      <c r="D6" s="259"/>
      <c r="E6" s="259"/>
      <c r="F6" s="259"/>
      <c r="G6" s="260"/>
      <c r="H6" s="267"/>
      <c r="I6" s="268"/>
      <c r="J6" s="295" t="s">
        <v>81</v>
      </c>
      <c r="K6" s="296"/>
      <c r="L6" s="296"/>
      <c r="M6" s="296"/>
      <c r="N6" s="296"/>
      <c r="O6" s="296"/>
      <c r="P6" s="294"/>
      <c r="Q6" s="241" t="s">
        <v>54</v>
      </c>
      <c r="R6" s="294"/>
      <c r="S6" s="241" t="s">
        <v>0</v>
      </c>
      <c r="T6" s="242"/>
      <c r="U6" s="288"/>
      <c r="V6" s="289"/>
      <c r="W6" s="1" t="s">
        <v>58</v>
      </c>
    </row>
    <row r="7" spans="1:23" ht="15.75" customHeight="1">
      <c r="A7" s="292"/>
      <c r="B7" s="253"/>
      <c r="C7" s="246">
        <v>2021</v>
      </c>
      <c r="D7" s="262" t="s">
        <v>1</v>
      </c>
      <c r="E7" s="262">
        <v>2022</v>
      </c>
      <c r="F7" s="243" t="s">
        <v>1</v>
      </c>
      <c r="G7" s="262" t="s">
        <v>38</v>
      </c>
      <c r="H7" s="243" t="s">
        <v>37</v>
      </c>
      <c r="I7" s="281" t="s">
        <v>1</v>
      </c>
      <c r="J7" s="246">
        <v>2021</v>
      </c>
      <c r="K7" s="262" t="s">
        <v>1</v>
      </c>
      <c r="L7" s="262">
        <v>2022</v>
      </c>
      <c r="M7" s="262" t="s">
        <v>1</v>
      </c>
      <c r="N7" s="277" t="s">
        <v>35</v>
      </c>
      <c r="O7" s="290"/>
      <c r="P7" s="278"/>
      <c r="Q7" s="262">
        <v>2021</v>
      </c>
      <c r="R7" s="262">
        <v>2022</v>
      </c>
      <c r="S7" s="243" t="s">
        <v>37</v>
      </c>
      <c r="T7" s="249" t="s">
        <v>1</v>
      </c>
      <c r="U7" s="272" t="s">
        <v>83</v>
      </c>
      <c r="V7" s="297" t="s">
        <v>28</v>
      </c>
    </row>
    <row r="8" spans="1:23" ht="18" customHeight="1">
      <c r="A8" s="292"/>
      <c r="B8" s="253"/>
      <c r="C8" s="247"/>
      <c r="D8" s="263"/>
      <c r="E8" s="263"/>
      <c r="F8" s="244"/>
      <c r="G8" s="263"/>
      <c r="H8" s="244"/>
      <c r="I8" s="282"/>
      <c r="J8" s="247"/>
      <c r="K8" s="263"/>
      <c r="L8" s="263"/>
      <c r="M8" s="263"/>
      <c r="N8" s="284" t="s">
        <v>29</v>
      </c>
      <c r="O8" s="277" t="s">
        <v>36</v>
      </c>
      <c r="P8" s="278"/>
      <c r="Q8" s="263"/>
      <c r="R8" s="263"/>
      <c r="S8" s="244"/>
      <c r="T8" s="250"/>
      <c r="U8" s="273"/>
      <c r="V8" s="298"/>
    </row>
    <row r="9" spans="1:23" ht="30.75" customHeight="1">
      <c r="A9" s="292"/>
      <c r="B9" s="253"/>
      <c r="C9" s="248"/>
      <c r="D9" s="264"/>
      <c r="E9" s="264"/>
      <c r="F9" s="245"/>
      <c r="G9" s="264"/>
      <c r="H9" s="245"/>
      <c r="I9" s="283"/>
      <c r="J9" s="248"/>
      <c r="K9" s="264"/>
      <c r="L9" s="264"/>
      <c r="M9" s="264"/>
      <c r="N9" s="285"/>
      <c r="O9" s="18" t="s">
        <v>30</v>
      </c>
      <c r="P9" s="18" t="s">
        <v>31</v>
      </c>
      <c r="Q9" s="264"/>
      <c r="R9" s="264"/>
      <c r="S9" s="245"/>
      <c r="T9" s="251"/>
      <c r="U9" s="274"/>
      <c r="V9" s="299"/>
    </row>
    <row r="10" spans="1:23" ht="15" customHeight="1" thickBot="1">
      <c r="A10" s="293"/>
      <c r="B10" s="254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19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20">
        <v>21</v>
      </c>
      <c r="D11" s="16">
        <v>2.9085872576177285E-2</v>
      </c>
      <c r="E11" s="17">
        <v>13</v>
      </c>
      <c r="F11" s="16">
        <v>2.0900321543408359E-2</v>
      </c>
      <c r="G11" s="17">
        <v>0</v>
      </c>
      <c r="H11" s="17">
        <v>-8</v>
      </c>
      <c r="I11" s="121">
        <v>-0.38095238095238093</v>
      </c>
      <c r="J11" s="125">
        <v>29</v>
      </c>
      <c r="K11" s="14">
        <v>9.2948717948717948E-3</v>
      </c>
      <c r="L11" s="15">
        <v>22</v>
      </c>
      <c r="M11" s="14">
        <v>6.650544135429262E-3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-7</v>
      </c>
      <c r="T11" s="126">
        <v>-0.2413793103448276</v>
      </c>
      <c r="U11" s="106">
        <v>35</v>
      </c>
      <c r="V11" s="11">
        <v>0</v>
      </c>
    </row>
    <row r="12" spans="1:23" ht="21" customHeight="1">
      <c r="A12" s="26">
        <v>2</v>
      </c>
      <c r="B12" s="27" t="s">
        <v>2</v>
      </c>
      <c r="C12" s="120">
        <v>21</v>
      </c>
      <c r="D12" s="16">
        <v>3.1866464339908952E-2</v>
      </c>
      <c r="E12" s="17">
        <v>23</v>
      </c>
      <c r="F12" s="16">
        <v>4.3977055449330782E-2</v>
      </c>
      <c r="G12" s="17">
        <v>0</v>
      </c>
      <c r="H12" s="17">
        <v>2</v>
      </c>
      <c r="I12" s="121">
        <v>9.5238095238095233E-2</v>
      </c>
      <c r="J12" s="125">
        <v>17</v>
      </c>
      <c r="K12" s="14">
        <v>8.1534772182254196E-3</v>
      </c>
      <c r="L12" s="15">
        <v>15</v>
      </c>
      <c r="M12" s="14">
        <v>7.5910931174089065E-3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-2</v>
      </c>
      <c r="T12" s="126">
        <v>-0.11764705882352941</v>
      </c>
      <c r="U12" s="106">
        <v>38</v>
      </c>
      <c r="V12" s="11">
        <v>0</v>
      </c>
    </row>
    <row r="13" spans="1:23" ht="21" customHeight="1">
      <c r="A13" s="26">
        <v>3</v>
      </c>
      <c r="B13" s="27" t="s">
        <v>3</v>
      </c>
      <c r="C13" s="120">
        <v>62</v>
      </c>
      <c r="D13" s="16">
        <v>3.6427732079905996E-2</v>
      </c>
      <c r="E13" s="17">
        <v>52</v>
      </c>
      <c r="F13" s="16">
        <v>3.3462033462033462E-2</v>
      </c>
      <c r="G13" s="17">
        <v>0</v>
      </c>
      <c r="H13" s="17">
        <v>-10</v>
      </c>
      <c r="I13" s="121">
        <v>-0.16129032258064516</v>
      </c>
      <c r="J13" s="125">
        <v>122</v>
      </c>
      <c r="K13" s="14">
        <v>1.1509433962264152E-2</v>
      </c>
      <c r="L13" s="15">
        <v>78</v>
      </c>
      <c r="M13" s="14">
        <v>7.9705702023298592E-3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-44</v>
      </c>
      <c r="T13" s="126">
        <v>-0.36065573770491804</v>
      </c>
      <c r="U13" s="106">
        <v>130</v>
      </c>
      <c r="V13" s="11">
        <v>0</v>
      </c>
    </row>
    <row r="14" spans="1:23" ht="21" customHeight="1">
      <c r="A14" s="26">
        <v>4</v>
      </c>
      <c r="B14" s="27" t="s">
        <v>21</v>
      </c>
      <c r="C14" s="120">
        <v>63</v>
      </c>
      <c r="D14" s="16">
        <v>3.7344398340248962E-2</v>
      </c>
      <c r="E14" s="17">
        <v>35</v>
      </c>
      <c r="F14" s="16">
        <v>3.7715517241379309E-2</v>
      </c>
      <c r="G14" s="17">
        <v>0</v>
      </c>
      <c r="H14" s="17">
        <v>-28</v>
      </c>
      <c r="I14" s="121">
        <v>-0.44444444444444442</v>
      </c>
      <c r="J14" s="125">
        <v>32</v>
      </c>
      <c r="K14" s="14">
        <v>6.6088393225939698E-3</v>
      </c>
      <c r="L14" s="15">
        <v>9</v>
      </c>
      <c r="M14" s="14">
        <v>2.4503130955622109E-3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-23</v>
      </c>
      <c r="T14" s="126">
        <v>-0.71875</v>
      </c>
      <c r="U14" s="106">
        <v>44</v>
      </c>
      <c r="V14" s="11">
        <v>0</v>
      </c>
    </row>
    <row r="15" spans="1:23" ht="21" customHeight="1">
      <c r="A15" s="26">
        <v>5</v>
      </c>
      <c r="B15" s="27" t="s">
        <v>4</v>
      </c>
      <c r="C15" s="120">
        <v>31</v>
      </c>
      <c r="D15" s="16">
        <v>3.9794608472400517E-2</v>
      </c>
      <c r="E15" s="17">
        <v>19</v>
      </c>
      <c r="F15" s="16">
        <v>3.4926470588235295E-2</v>
      </c>
      <c r="G15" s="17">
        <v>0</v>
      </c>
      <c r="H15" s="17">
        <v>-12</v>
      </c>
      <c r="I15" s="121">
        <v>-0.38709677419354838</v>
      </c>
      <c r="J15" s="125">
        <v>19</v>
      </c>
      <c r="K15" s="14">
        <v>6.7137809187279148E-3</v>
      </c>
      <c r="L15" s="15">
        <v>29</v>
      </c>
      <c r="M15" s="14">
        <v>1.0182584269662922E-2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10</v>
      </c>
      <c r="T15" s="126">
        <v>0.52631578947368418</v>
      </c>
      <c r="U15" s="106">
        <v>48</v>
      </c>
      <c r="V15" s="11">
        <v>0</v>
      </c>
    </row>
    <row r="16" spans="1:23" ht="21" customHeight="1">
      <c r="A16" s="26">
        <v>6</v>
      </c>
      <c r="B16" s="27" t="s">
        <v>5</v>
      </c>
      <c r="C16" s="120">
        <v>11</v>
      </c>
      <c r="D16" s="16">
        <v>1.7543859649122806E-2</v>
      </c>
      <c r="E16" s="17">
        <v>20</v>
      </c>
      <c r="F16" s="16">
        <v>2.9154518950437316E-2</v>
      </c>
      <c r="G16" s="17">
        <v>0</v>
      </c>
      <c r="H16" s="17">
        <v>9</v>
      </c>
      <c r="I16" s="121">
        <v>0.81818181818181823</v>
      </c>
      <c r="J16" s="125">
        <v>15</v>
      </c>
      <c r="K16" s="14">
        <v>5.6285178236397749E-3</v>
      </c>
      <c r="L16" s="15">
        <v>20</v>
      </c>
      <c r="M16" s="14">
        <v>6.8610634648370496E-3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5</v>
      </c>
      <c r="T16" s="126">
        <v>0.33333333333333331</v>
      </c>
      <c r="U16" s="106">
        <v>40</v>
      </c>
      <c r="V16" s="11">
        <v>0</v>
      </c>
    </row>
    <row r="17" spans="1:23" ht="21" customHeight="1">
      <c r="A17" s="26">
        <v>7</v>
      </c>
      <c r="B17" s="27" t="s">
        <v>6</v>
      </c>
      <c r="C17" s="120">
        <v>41</v>
      </c>
      <c r="D17" s="16">
        <v>4.1540020263424522E-2</v>
      </c>
      <c r="E17" s="17">
        <v>13</v>
      </c>
      <c r="F17" s="16">
        <v>2.0766773162939296E-2</v>
      </c>
      <c r="G17" s="17">
        <v>0</v>
      </c>
      <c r="H17" s="17">
        <v>-28</v>
      </c>
      <c r="I17" s="121">
        <v>-0.68292682926829273</v>
      </c>
      <c r="J17" s="125">
        <v>64</v>
      </c>
      <c r="K17" s="14">
        <v>1.2400697539236581E-2</v>
      </c>
      <c r="L17" s="15">
        <v>30</v>
      </c>
      <c r="M17" s="14">
        <v>7.4349442379182153E-3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-34</v>
      </c>
      <c r="T17" s="126">
        <v>-0.53125</v>
      </c>
      <c r="U17" s="106">
        <v>43</v>
      </c>
      <c r="V17" s="11">
        <v>0</v>
      </c>
    </row>
    <row r="18" spans="1:23" ht="21" customHeight="1">
      <c r="A18" s="26">
        <v>8</v>
      </c>
      <c r="B18" s="27" t="s">
        <v>59</v>
      </c>
      <c r="C18" s="120">
        <v>17</v>
      </c>
      <c r="D18" s="16">
        <v>2.4745269286754003E-2</v>
      </c>
      <c r="E18" s="17">
        <v>33</v>
      </c>
      <c r="F18" s="16">
        <v>4.9848942598187312E-2</v>
      </c>
      <c r="G18" s="17">
        <v>0</v>
      </c>
      <c r="H18" s="17">
        <v>16</v>
      </c>
      <c r="I18" s="121">
        <v>0.94117647058823528</v>
      </c>
      <c r="J18" s="125">
        <v>7</v>
      </c>
      <c r="K18" s="14">
        <v>6.7895247332686714E-3</v>
      </c>
      <c r="L18" s="15">
        <v>7</v>
      </c>
      <c r="M18" s="14">
        <v>6.0816681146828849E-3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0</v>
      </c>
      <c r="T18" s="126">
        <v>0</v>
      </c>
      <c r="U18" s="106">
        <v>40</v>
      </c>
      <c r="V18" s="11">
        <v>0</v>
      </c>
    </row>
    <row r="19" spans="1:23" ht="21" customHeight="1">
      <c r="A19" s="28">
        <v>9</v>
      </c>
      <c r="B19" s="27" t="s">
        <v>66</v>
      </c>
      <c r="C19" s="120">
        <v>12</v>
      </c>
      <c r="D19" s="16">
        <v>4.8642075395216866E-3</v>
      </c>
      <c r="E19" s="17">
        <v>19</v>
      </c>
      <c r="F19" s="16">
        <v>7.6458752515090539E-3</v>
      </c>
      <c r="G19" s="17">
        <v>0</v>
      </c>
      <c r="H19" s="17">
        <v>7</v>
      </c>
      <c r="I19" s="121">
        <v>0.58333333333333337</v>
      </c>
      <c r="J19" s="125">
        <v>75</v>
      </c>
      <c r="K19" s="14">
        <v>7.3572689817539725E-3</v>
      </c>
      <c r="L19" s="15">
        <v>38</v>
      </c>
      <c r="M19" s="14">
        <v>3.7357451828548957E-3</v>
      </c>
      <c r="N19" s="15">
        <v>0</v>
      </c>
      <c r="O19" s="15">
        <v>0</v>
      </c>
      <c r="P19" s="15">
        <v>0</v>
      </c>
      <c r="Q19" s="15">
        <v>1</v>
      </c>
      <c r="R19" s="15">
        <v>0</v>
      </c>
      <c r="S19" s="13">
        <v>-37</v>
      </c>
      <c r="T19" s="126">
        <v>-0.49333333333333335</v>
      </c>
      <c r="U19" s="106">
        <v>57</v>
      </c>
      <c r="V19" s="11">
        <v>0</v>
      </c>
    </row>
    <row r="20" spans="1:23" ht="21" customHeight="1">
      <c r="A20" s="26">
        <v>10</v>
      </c>
      <c r="B20" s="27" t="s">
        <v>7</v>
      </c>
      <c r="C20" s="120">
        <v>13</v>
      </c>
      <c r="D20" s="16">
        <v>2.7837259100642397E-2</v>
      </c>
      <c r="E20" s="17">
        <v>9</v>
      </c>
      <c r="F20" s="16">
        <v>2.5495750708215296E-2</v>
      </c>
      <c r="G20" s="17">
        <v>0</v>
      </c>
      <c r="H20" s="17">
        <v>-4</v>
      </c>
      <c r="I20" s="121">
        <v>-0.30769230769230771</v>
      </c>
      <c r="J20" s="125">
        <v>29</v>
      </c>
      <c r="K20" s="14">
        <v>1.0450450450450451E-2</v>
      </c>
      <c r="L20" s="15">
        <v>12</v>
      </c>
      <c r="M20" s="14">
        <v>4.5819014891179842E-3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-17</v>
      </c>
      <c r="T20" s="126">
        <v>-0.58620689655172409</v>
      </c>
      <c r="U20" s="106">
        <v>21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20">
        <v>9</v>
      </c>
      <c r="D21" s="16">
        <v>2.6946107784431138E-2</v>
      </c>
      <c r="E21" s="17">
        <v>1</v>
      </c>
      <c r="F21" s="16">
        <v>6.993006993006993E-3</v>
      </c>
      <c r="G21" s="17">
        <v>0</v>
      </c>
      <c r="H21" s="17">
        <v>-8</v>
      </c>
      <c r="I21" s="121">
        <v>-0.88888888888888884</v>
      </c>
      <c r="J21" s="125">
        <v>32</v>
      </c>
      <c r="K21" s="14">
        <v>1.0638297872340425E-2</v>
      </c>
      <c r="L21" s="15">
        <v>2</v>
      </c>
      <c r="M21" s="14">
        <v>9.9502487562189048E-4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-30</v>
      </c>
      <c r="T21" s="126">
        <v>-0.9375</v>
      </c>
      <c r="U21" s="106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20">
        <v>25</v>
      </c>
      <c r="D22" s="16">
        <v>2.1968365553602813E-2</v>
      </c>
      <c r="E22" s="17">
        <v>35</v>
      </c>
      <c r="F22" s="16">
        <v>3.2051282051282048E-2</v>
      </c>
      <c r="G22" s="17">
        <v>0</v>
      </c>
      <c r="H22" s="17">
        <v>10</v>
      </c>
      <c r="I22" s="121">
        <v>0.4</v>
      </c>
      <c r="J22" s="125">
        <v>24</v>
      </c>
      <c r="K22" s="14">
        <v>6.8728522336769758E-3</v>
      </c>
      <c r="L22" s="15">
        <v>27</v>
      </c>
      <c r="M22" s="14">
        <v>7.586400674346727E-3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3</v>
      </c>
      <c r="T22" s="126">
        <v>0.125</v>
      </c>
      <c r="U22" s="106">
        <v>62</v>
      </c>
      <c r="V22" s="11">
        <v>0</v>
      </c>
    </row>
    <row r="23" spans="1:23" ht="21" customHeight="1">
      <c r="A23" s="26">
        <v>13</v>
      </c>
      <c r="B23" s="27" t="s">
        <v>9</v>
      </c>
      <c r="C23" s="120">
        <v>11</v>
      </c>
      <c r="D23" s="16">
        <v>1.7799352750809062E-2</v>
      </c>
      <c r="E23" s="17">
        <v>6</v>
      </c>
      <c r="F23" s="16">
        <v>1.2024048096192385E-2</v>
      </c>
      <c r="G23" s="17">
        <v>0</v>
      </c>
      <c r="H23" s="17">
        <v>-5</v>
      </c>
      <c r="I23" s="121">
        <v>-0.45454545454545453</v>
      </c>
      <c r="J23" s="125">
        <v>14</v>
      </c>
      <c r="K23" s="14">
        <v>4.5380875202593197E-3</v>
      </c>
      <c r="L23" s="15">
        <v>12</v>
      </c>
      <c r="M23" s="14">
        <v>4.6296296296296294E-3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-2</v>
      </c>
      <c r="T23" s="126">
        <v>-0.14285714285714285</v>
      </c>
      <c r="U23" s="106">
        <v>18</v>
      </c>
      <c r="V23" s="11">
        <v>0</v>
      </c>
    </row>
    <row r="24" spans="1:23" ht="21" customHeight="1">
      <c r="A24" s="26">
        <v>14</v>
      </c>
      <c r="B24" s="27" t="s">
        <v>24</v>
      </c>
      <c r="C24" s="120">
        <v>7</v>
      </c>
      <c r="D24" s="16">
        <v>6.8027210884353739E-3</v>
      </c>
      <c r="E24" s="17">
        <v>20</v>
      </c>
      <c r="F24" s="16">
        <v>1.9920318725099601E-2</v>
      </c>
      <c r="G24" s="17">
        <v>0</v>
      </c>
      <c r="H24" s="17">
        <v>13</v>
      </c>
      <c r="I24" s="121">
        <v>1.8571428571428572</v>
      </c>
      <c r="J24" s="125">
        <v>25</v>
      </c>
      <c r="K24" s="14">
        <v>4.7080979284369112E-3</v>
      </c>
      <c r="L24" s="15">
        <v>33</v>
      </c>
      <c r="M24" s="14">
        <v>5.7662065350340729E-3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8</v>
      </c>
      <c r="T24" s="126">
        <v>0.32</v>
      </c>
      <c r="U24" s="106">
        <v>53</v>
      </c>
      <c r="V24" s="11">
        <v>0</v>
      </c>
    </row>
    <row r="25" spans="1:23" ht="21" customHeight="1">
      <c r="A25" s="26">
        <v>15</v>
      </c>
      <c r="B25" s="27" t="s">
        <v>10</v>
      </c>
      <c r="C25" s="120">
        <v>29</v>
      </c>
      <c r="D25" s="16">
        <v>3.3878504672897193E-2</v>
      </c>
      <c r="E25" s="17">
        <v>20</v>
      </c>
      <c r="F25" s="16">
        <v>2.8089887640449437E-2</v>
      </c>
      <c r="G25" s="17">
        <v>0</v>
      </c>
      <c r="H25" s="17">
        <v>-9</v>
      </c>
      <c r="I25" s="121">
        <v>-0.31034482758620691</v>
      </c>
      <c r="J25" s="125">
        <v>38</v>
      </c>
      <c r="K25" s="14">
        <v>9.9502487562189053E-3</v>
      </c>
      <c r="L25" s="15">
        <v>24</v>
      </c>
      <c r="M25" s="14">
        <v>6.4655172413793103E-3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-14</v>
      </c>
      <c r="T25" s="126">
        <v>-0.36842105263157893</v>
      </c>
      <c r="U25" s="106">
        <v>44</v>
      </c>
      <c r="V25" s="11">
        <v>0</v>
      </c>
    </row>
    <row r="26" spans="1:23" ht="21" customHeight="1">
      <c r="A26" s="26">
        <v>16</v>
      </c>
      <c r="B26" s="27" t="s">
        <v>11</v>
      </c>
      <c r="C26" s="120">
        <v>10</v>
      </c>
      <c r="D26" s="16">
        <v>1.7574692442882251E-2</v>
      </c>
      <c r="E26" s="17">
        <v>10</v>
      </c>
      <c r="F26" s="16">
        <v>1.8484288354898338E-2</v>
      </c>
      <c r="G26" s="17">
        <v>0</v>
      </c>
      <c r="H26" s="17">
        <v>0</v>
      </c>
      <c r="I26" s="121">
        <v>0</v>
      </c>
      <c r="J26" s="125">
        <v>13</v>
      </c>
      <c r="K26" s="14">
        <v>5.7675244010647738E-3</v>
      </c>
      <c r="L26" s="15">
        <v>15</v>
      </c>
      <c r="M26" s="14">
        <v>6.5963060686015833E-3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26">
        <v>0.15384615384615385</v>
      </c>
      <c r="U26" s="106">
        <v>25</v>
      </c>
      <c r="V26" s="11">
        <v>0</v>
      </c>
    </row>
    <row r="27" spans="1:23" ht="21" customHeight="1">
      <c r="A27" s="26">
        <v>17</v>
      </c>
      <c r="B27" s="27" t="s">
        <v>12</v>
      </c>
      <c r="C27" s="120">
        <v>38</v>
      </c>
      <c r="D27" s="16">
        <v>5.3445850914205346E-2</v>
      </c>
      <c r="E27" s="17">
        <v>26</v>
      </c>
      <c r="F27" s="16">
        <v>4.340567612687813E-2</v>
      </c>
      <c r="G27" s="17">
        <v>0</v>
      </c>
      <c r="H27" s="17">
        <v>-12</v>
      </c>
      <c r="I27" s="121">
        <v>-0.31578947368421051</v>
      </c>
      <c r="J27" s="125">
        <v>20</v>
      </c>
      <c r="K27" s="14">
        <v>1.2106537530266344E-2</v>
      </c>
      <c r="L27" s="15">
        <v>14</v>
      </c>
      <c r="M27" s="14">
        <v>8.9342693044033184E-3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-6</v>
      </c>
      <c r="T27" s="126">
        <v>-0.3</v>
      </c>
      <c r="U27" s="106">
        <v>40</v>
      </c>
      <c r="V27" s="11">
        <v>0</v>
      </c>
    </row>
    <row r="28" spans="1:23" ht="21" customHeight="1">
      <c r="A28" s="26">
        <v>18</v>
      </c>
      <c r="B28" s="27" t="s">
        <v>13</v>
      </c>
      <c r="C28" s="120">
        <v>5</v>
      </c>
      <c r="D28" s="16">
        <v>1.3698630136986301E-2</v>
      </c>
      <c r="E28" s="17">
        <v>1</v>
      </c>
      <c r="F28" s="16">
        <v>2.9498525073746312E-3</v>
      </c>
      <c r="G28" s="17">
        <v>0</v>
      </c>
      <c r="H28" s="17">
        <v>-4</v>
      </c>
      <c r="I28" s="121">
        <v>-0.8</v>
      </c>
      <c r="J28" s="125">
        <v>3</v>
      </c>
      <c r="K28" s="14">
        <v>2.5252525252525255E-3</v>
      </c>
      <c r="L28" s="15">
        <v>4</v>
      </c>
      <c r="M28" s="14">
        <v>3.1176929072486361E-3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1</v>
      </c>
      <c r="T28" s="126">
        <v>0.33333333333333331</v>
      </c>
      <c r="U28" s="106">
        <v>5</v>
      </c>
      <c r="V28" s="11">
        <v>0</v>
      </c>
    </row>
    <row r="29" spans="1:23" ht="21" customHeight="1">
      <c r="A29" s="26">
        <v>19</v>
      </c>
      <c r="B29" s="27" t="s">
        <v>14</v>
      </c>
      <c r="C29" s="120">
        <v>33</v>
      </c>
      <c r="D29" s="16">
        <v>2.6829268292682926E-2</v>
      </c>
      <c r="E29" s="17">
        <v>25</v>
      </c>
      <c r="F29" s="16">
        <v>2.774694783573807E-2</v>
      </c>
      <c r="G29" s="17">
        <v>0</v>
      </c>
      <c r="H29" s="17">
        <v>-8</v>
      </c>
      <c r="I29" s="121">
        <v>-0.24242424242424243</v>
      </c>
      <c r="J29" s="125">
        <v>26</v>
      </c>
      <c r="K29" s="14">
        <v>3.4206025522957504E-3</v>
      </c>
      <c r="L29" s="15">
        <v>8</v>
      </c>
      <c r="M29" s="14">
        <v>1.3035685188202706E-3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-18</v>
      </c>
      <c r="T29" s="126">
        <v>-0.69230769230769229</v>
      </c>
      <c r="U29" s="106">
        <v>33</v>
      </c>
      <c r="V29" s="11">
        <v>0</v>
      </c>
    </row>
    <row r="30" spans="1:23" ht="21" customHeight="1">
      <c r="A30" s="26">
        <v>20</v>
      </c>
      <c r="B30" s="27" t="s">
        <v>15</v>
      </c>
      <c r="C30" s="120">
        <v>18</v>
      </c>
      <c r="D30" s="16">
        <v>3.2608695652173912E-2</v>
      </c>
      <c r="E30" s="17">
        <v>5</v>
      </c>
      <c r="F30" s="16">
        <v>1.5432098765432098E-2</v>
      </c>
      <c r="G30" s="17">
        <v>0</v>
      </c>
      <c r="H30" s="17">
        <v>-13</v>
      </c>
      <c r="I30" s="121">
        <v>-0.72222222222222221</v>
      </c>
      <c r="J30" s="125">
        <v>40</v>
      </c>
      <c r="K30" s="14">
        <v>1.6899028305872411E-2</v>
      </c>
      <c r="L30" s="15">
        <v>5</v>
      </c>
      <c r="M30" s="14">
        <v>3.0450669914738123E-3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-35</v>
      </c>
      <c r="T30" s="126">
        <v>-0.875</v>
      </c>
      <c r="U30" s="106">
        <v>10</v>
      </c>
      <c r="V30" s="11">
        <v>0</v>
      </c>
    </row>
    <row r="31" spans="1:23" ht="21" customHeight="1">
      <c r="A31" s="26">
        <v>21</v>
      </c>
      <c r="B31" s="27" t="s">
        <v>16</v>
      </c>
      <c r="C31" s="120">
        <v>10</v>
      </c>
      <c r="D31" s="16">
        <v>1.6260162601626018E-2</v>
      </c>
      <c r="E31" s="17">
        <v>16</v>
      </c>
      <c r="F31" s="16">
        <v>2.5682182985553772E-2</v>
      </c>
      <c r="G31" s="17">
        <v>0</v>
      </c>
      <c r="H31" s="17">
        <v>6</v>
      </c>
      <c r="I31" s="121">
        <v>0.6</v>
      </c>
      <c r="J31" s="125">
        <v>22</v>
      </c>
      <c r="K31" s="14">
        <v>1.0950721752115481E-2</v>
      </c>
      <c r="L31" s="15">
        <v>19</v>
      </c>
      <c r="M31" s="14">
        <v>8.8289962825278817E-3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-3</v>
      </c>
      <c r="T31" s="126">
        <v>-0.13636363636363635</v>
      </c>
      <c r="U31" s="106">
        <v>35</v>
      </c>
      <c r="V31" s="11">
        <v>0</v>
      </c>
    </row>
    <row r="32" spans="1:23" ht="21" customHeight="1">
      <c r="A32" s="26">
        <v>22</v>
      </c>
      <c r="B32" s="27" t="s">
        <v>17</v>
      </c>
      <c r="C32" s="120">
        <v>13</v>
      </c>
      <c r="D32" s="16">
        <v>2.5590551181102362E-2</v>
      </c>
      <c r="E32" s="17">
        <v>11</v>
      </c>
      <c r="F32" s="16">
        <v>2.3655913978494623E-2</v>
      </c>
      <c r="G32" s="17">
        <v>0</v>
      </c>
      <c r="H32" s="17">
        <v>-2</v>
      </c>
      <c r="I32" s="121">
        <v>-0.15384615384615385</v>
      </c>
      <c r="J32" s="125">
        <v>35</v>
      </c>
      <c r="K32" s="14">
        <v>1.4373716632443531E-2</v>
      </c>
      <c r="L32" s="15">
        <v>46</v>
      </c>
      <c r="M32" s="14">
        <v>1.6763848396501458E-2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11</v>
      </c>
      <c r="T32" s="126">
        <v>0.31428571428571428</v>
      </c>
      <c r="U32" s="106">
        <v>57</v>
      </c>
      <c r="V32" s="11">
        <v>0</v>
      </c>
    </row>
    <row r="33" spans="1:22" ht="21" customHeight="1">
      <c r="A33" s="26">
        <v>23</v>
      </c>
      <c r="B33" s="27" t="s">
        <v>19</v>
      </c>
      <c r="C33" s="120">
        <v>15</v>
      </c>
      <c r="D33" s="16">
        <v>3.0241935483870969E-2</v>
      </c>
      <c r="E33" s="17">
        <v>15</v>
      </c>
      <c r="F33" s="16">
        <v>3.2751091703056769E-2</v>
      </c>
      <c r="G33" s="17">
        <v>0</v>
      </c>
      <c r="H33" s="17">
        <v>0</v>
      </c>
      <c r="I33" s="121">
        <v>0</v>
      </c>
      <c r="J33" s="125">
        <v>12</v>
      </c>
      <c r="K33" s="14">
        <v>9.7959183673469383E-3</v>
      </c>
      <c r="L33" s="15">
        <v>11</v>
      </c>
      <c r="M33" s="14">
        <v>8.5736554949337497E-3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-1</v>
      </c>
      <c r="T33" s="126">
        <v>-8.3333333333333329E-2</v>
      </c>
      <c r="U33" s="106">
        <v>26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22">
        <v>39</v>
      </c>
      <c r="D34" s="110">
        <v>6.1708860759493674E-2</v>
      </c>
      <c r="E34" s="108">
        <v>22</v>
      </c>
      <c r="F34" s="110">
        <v>4.7109207708779445E-2</v>
      </c>
      <c r="G34" s="108">
        <v>0</v>
      </c>
      <c r="H34" s="108">
        <v>-17</v>
      </c>
      <c r="I34" s="123">
        <v>-0.4358974358974359</v>
      </c>
      <c r="J34" s="127">
        <v>42</v>
      </c>
      <c r="K34" s="115">
        <v>2.106318956870612E-2</v>
      </c>
      <c r="L34" s="113">
        <v>29</v>
      </c>
      <c r="M34" s="115">
        <v>1.5951595159515951E-2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7">
        <v>-13</v>
      </c>
      <c r="T34" s="128">
        <v>-0.30952380952380953</v>
      </c>
      <c r="U34" s="107">
        <v>51</v>
      </c>
      <c r="V34" s="105">
        <v>0</v>
      </c>
    </row>
    <row r="35" spans="1:22" ht="20.25" thickBot="1">
      <c r="A35" s="279" t="s">
        <v>40</v>
      </c>
      <c r="B35" s="280"/>
      <c r="C35" s="109">
        <v>554</v>
      </c>
      <c r="D35" s="111">
        <v>2.7107696824387142E-2</v>
      </c>
      <c r="E35" s="109">
        <v>449</v>
      </c>
      <c r="F35" s="111">
        <v>2.6180758017492711E-2</v>
      </c>
      <c r="G35" s="109">
        <v>0</v>
      </c>
      <c r="H35" s="109">
        <v>-105</v>
      </c>
      <c r="I35" s="112">
        <v>-0.18953068592057762</v>
      </c>
      <c r="J35" s="114">
        <v>755</v>
      </c>
      <c r="K35" s="116">
        <v>9.0114821799431866E-3</v>
      </c>
      <c r="L35" s="114">
        <v>509</v>
      </c>
      <c r="M35" s="116">
        <v>6.5051248626127852E-3</v>
      </c>
      <c r="N35" s="114">
        <v>0</v>
      </c>
      <c r="O35" s="114">
        <v>0</v>
      </c>
      <c r="P35" s="114">
        <v>0</v>
      </c>
      <c r="Q35" s="114">
        <v>2</v>
      </c>
      <c r="R35" s="114">
        <v>0</v>
      </c>
      <c r="S35" s="114">
        <v>-246</v>
      </c>
      <c r="T35" s="116">
        <v>-0.32582781456953641</v>
      </c>
      <c r="U35" s="124">
        <v>958</v>
      </c>
      <c r="V35" s="118">
        <v>0</v>
      </c>
    </row>
    <row r="39" spans="1:22">
      <c r="G39" s="35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SheetLayoutView="100" workbookViewId="0">
      <pane xSplit="2" ySplit="3" topLeftCell="C10" activePane="bottomRight" state="frozen"/>
      <selection activeCell="P30" sqref="P30"/>
      <selection pane="topRight" activeCell="P30" sqref="P30"/>
      <selection pane="bottomLeft" activeCell="P30" sqref="P30"/>
      <selection pane="bottomRight" activeCell="A30" sqref="A30:P31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303" t="s">
        <v>85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25" s="2" customFormat="1" ht="81.75" customHeight="1">
      <c r="A2" s="307" t="s">
        <v>44</v>
      </c>
      <c r="B2" s="308"/>
      <c r="C2" s="311" t="s">
        <v>62</v>
      </c>
      <c r="D2" s="312"/>
      <c r="E2" s="312"/>
      <c r="F2" s="313"/>
      <c r="G2" s="304" t="s">
        <v>63</v>
      </c>
      <c r="H2" s="305"/>
      <c r="I2" s="311" t="s">
        <v>64</v>
      </c>
      <c r="J2" s="312"/>
      <c r="K2" s="312"/>
      <c r="L2" s="313"/>
      <c r="M2" s="304" t="s">
        <v>63</v>
      </c>
      <c r="N2" s="305"/>
      <c r="O2" s="306" t="s">
        <v>65</v>
      </c>
      <c r="P2" s="305"/>
    </row>
    <row r="3" spans="1:25" ht="22.5" customHeight="1">
      <c r="A3" s="309"/>
      <c r="B3" s="31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82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31" t="s">
        <v>1</v>
      </c>
      <c r="O3" s="82">
        <v>2021</v>
      </c>
      <c r="P3" s="83">
        <v>2022</v>
      </c>
      <c r="Q3" s="161"/>
      <c r="R3" s="162"/>
      <c r="S3" s="162"/>
      <c r="T3" s="161"/>
      <c r="U3" s="161"/>
      <c r="V3" s="161"/>
      <c r="W3" s="2"/>
      <c r="X3" s="2"/>
      <c r="Y3" s="2"/>
    </row>
    <row r="4" spans="1:25" s="19" customFormat="1" ht="21" customHeight="1">
      <c r="A4" s="84">
        <v>1</v>
      </c>
      <c r="B4" s="132" t="s">
        <v>20</v>
      </c>
      <c r="C4" s="154">
        <v>51</v>
      </c>
      <c r="D4" s="134">
        <v>1.3413992635455023E-2</v>
      </c>
      <c r="E4" s="133">
        <v>56</v>
      </c>
      <c r="F4" s="134">
        <v>1.3413992635455023E-2</v>
      </c>
      <c r="G4" s="135">
        <f>E4-C4</f>
        <v>5</v>
      </c>
      <c r="H4" s="136">
        <f>G4/C4</f>
        <v>9.8039215686274508E-2</v>
      </c>
      <c r="I4" s="154">
        <v>42</v>
      </c>
      <c r="J4" s="134">
        <v>1.1046817464492372E-2</v>
      </c>
      <c r="K4" s="137">
        <v>43</v>
      </c>
      <c r="L4" s="134">
        <f>K4/Q4</f>
        <v>1.1059670781893004E-2</v>
      </c>
      <c r="M4" s="135">
        <f>K4-I4</f>
        <v>1</v>
      </c>
      <c r="N4" s="138">
        <f>M4/I4</f>
        <v>2.3809523809523808E-2</v>
      </c>
      <c r="O4" s="154">
        <v>2</v>
      </c>
      <c r="P4" s="139">
        <v>5</v>
      </c>
      <c r="Q4" s="160">
        <f>[1]Громад_Виправ!C7+[1]Громад_Виправ!M7+[1]Звільн_з_випр_УДЗ_і_Розш!C8+[1]Позб_права!C7</f>
        <v>3888</v>
      </c>
      <c r="R4" s="177"/>
      <c r="S4" s="164"/>
      <c r="T4" s="165"/>
      <c r="U4" s="163"/>
      <c r="V4" s="163"/>
    </row>
    <row r="5" spans="1:25" s="19" customFormat="1" ht="21" customHeight="1">
      <c r="A5" s="84">
        <v>2</v>
      </c>
      <c r="B5" s="132" t="s">
        <v>2</v>
      </c>
      <c r="C5" s="154">
        <v>42</v>
      </c>
      <c r="D5" s="134">
        <v>1.5718562874251496E-2</v>
      </c>
      <c r="E5" s="133">
        <v>35</v>
      </c>
      <c r="F5" s="134">
        <v>1.5718562874251496E-2</v>
      </c>
      <c r="G5" s="135">
        <f t="shared" ref="G5:G28" si="0">E5-C5</f>
        <v>-7</v>
      </c>
      <c r="H5" s="136">
        <f t="shared" ref="H5:H27" si="1">G5/C5</f>
        <v>-0.16666666666666666</v>
      </c>
      <c r="I5" s="154">
        <v>31</v>
      </c>
      <c r="J5" s="134">
        <v>1.1601796407185628E-2</v>
      </c>
      <c r="K5" s="137">
        <v>28</v>
      </c>
      <c r="L5" s="134">
        <f t="shared" ref="L5:L28" si="2">K5/Q5</f>
        <v>1.142390860873113E-2</v>
      </c>
      <c r="M5" s="135">
        <f t="shared" ref="M5:M28" si="3">K5-I5</f>
        <v>-3</v>
      </c>
      <c r="N5" s="138">
        <f t="shared" ref="N5:N27" si="4">M5/I5</f>
        <v>-9.6774193548387094E-2</v>
      </c>
      <c r="O5" s="154">
        <v>0</v>
      </c>
      <c r="P5" s="139">
        <v>0</v>
      </c>
      <c r="Q5" s="160">
        <f>[1]Громад_Виправ!C8+[1]Громад_Виправ!M8+[1]Звільн_з_випр_УДЗ_і_Розш!C9+[1]Позб_права!C8</f>
        <v>2451</v>
      </c>
      <c r="R5" s="177"/>
      <c r="S5" s="164"/>
      <c r="T5" s="165"/>
      <c r="U5" s="163"/>
      <c r="V5" s="163"/>
    </row>
    <row r="6" spans="1:25" s="19" customFormat="1" ht="21" customHeight="1">
      <c r="A6" s="84">
        <v>3</v>
      </c>
      <c r="B6" s="132" t="s">
        <v>3</v>
      </c>
      <c r="C6" s="154">
        <v>251</v>
      </c>
      <c r="D6" s="134">
        <v>2.0757525636784652E-2</v>
      </c>
      <c r="E6" s="133">
        <v>197</v>
      </c>
      <c r="F6" s="134">
        <v>2.0757525636784652E-2</v>
      </c>
      <c r="G6" s="135">
        <f t="shared" si="0"/>
        <v>-54</v>
      </c>
      <c r="H6" s="136">
        <f t="shared" si="1"/>
        <v>-0.2151394422310757</v>
      </c>
      <c r="I6" s="154">
        <v>186</v>
      </c>
      <c r="J6" s="134">
        <v>1.5382070790605358E-2</v>
      </c>
      <c r="K6" s="137">
        <v>148</v>
      </c>
      <c r="L6" s="134">
        <f t="shared" si="2"/>
        <v>1.329500538986705E-2</v>
      </c>
      <c r="M6" s="135">
        <f t="shared" si="3"/>
        <v>-38</v>
      </c>
      <c r="N6" s="138">
        <f t="shared" si="4"/>
        <v>-0.20430107526881722</v>
      </c>
      <c r="O6" s="154">
        <v>1</v>
      </c>
      <c r="P6" s="139">
        <v>0</v>
      </c>
      <c r="Q6" s="160">
        <f>[1]Громад_Виправ!C9+[1]Громад_Виправ!M9+[1]Звільн_з_випр_УДЗ_і_Розш!C10+[1]Позб_права!C9</f>
        <v>11132</v>
      </c>
      <c r="R6" s="177"/>
      <c r="S6" s="164"/>
      <c r="T6" s="165"/>
      <c r="U6" s="163"/>
      <c r="V6" s="163"/>
    </row>
    <row r="7" spans="1:25" s="19" customFormat="1" ht="21" customHeight="1">
      <c r="A7" s="84">
        <v>4</v>
      </c>
      <c r="B7" s="132" t="s">
        <v>21</v>
      </c>
      <c r="C7" s="154">
        <v>108</v>
      </c>
      <c r="D7" s="134">
        <v>1.708860759493671E-2</v>
      </c>
      <c r="E7" s="133">
        <v>41</v>
      </c>
      <c r="F7" s="134">
        <v>1.708860759493671E-2</v>
      </c>
      <c r="G7" s="135">
        <f t="shared" si="0"/>
        <v>-67</v>
      </c>
      <c r="H7" s="136">
        <f t="shared" si="1"/>
        <v>-0.62037037037037035</v>
      </c>
      <c r="I7" s="154">
        <v>84</v>
      </c>
      <c r="J7" s="134">
        <v>1.3291139240506329E-2</v>
      </c>
      <c r="K7" s="137">
        <v>30</v>
      </c>
      <c r="L7" s="134">
        <f t="shared" si="2"/>
        <v>6.7720090293453723E-3</v>
      </c>
      <c r="M7" s="135">
        <f t="shared" si="3"/>
        <v>-54</v>
      </c>
      <c r="N7" s="138">
        <f t="shared" si="4"/>
        <v>-0.6428571428571429</v>
      </c>
      <c r="O7" s="154">
        <v>6</v>
      </c>
      <c r="P7" s="139">
        <v>0</v>
      </c>
      <c r="Q7" s="160">
        <f>[1]Громад_Виправ!C10+[1]Громад_Виправ!M10+[1]Звільн_з_випр_УДЗ_і_Розш!C11+[1]Позб_права!C10</f>
        <v>4430</v>
      </c>
      <c r="R7" s="177"/>
      <c r="S7" s="164"/>
      <c r="T7" s="166"/>
      <c r="U7" s="163"/>
      <c r="V7" s="163"/>
    </row>
    <row r="8" spans="1:25" s="19" customFormat="1" ht="21" customHeight="1">
      <c r="A8" s="84">
        <v>5</v>
      </c>
      <c r="B8" s="132" t="s">
        <v>4</v>
      </c>
      <c r="C8" s="154">
        <v>55</v>
      </c>
      <c r="D8" s="134">
        <v>1.5813686026451983E-2</v>
      </c>
      <c r="E8" s="133">
        <v>54</v>
      </c>
      <c r="F8" s="134">
        <v>1.5813686026451983E-2</v>
      </c>
      <c r="G8" s="135">
        <f t="shared" si="0"/>
        <v>-1</v>
      </c>
      <c r="H8" s="136">
        <f t="shared" si="1"/>
        <v>-1.8181818181818181E-2</v>
      </c>
      <c r="I8" s="154">
        <v>45</v>
      </c>
      <c r="J8" s="134">
        <v>1.2938470385278896E-2</v>
      </c>
      <c r="K8" s="137">
        <v>44</v>
      </c>
      <c r="L8" s="134">
        <f t="shared" si="2"/>
        <v>1.3317191283292978E-2</v>
      </c>
      <c r="M8" s="135">
        <f t="shared" si="3"/>
        <v>-1</v>
      </c>
      <c r="N8" s="138">
        <f t="shared" si="4"/>
        <v>-2.2222222222222223E-2</v>
      </c>
      <c r="O8" s="154">
        <v>4</v>
      </c>
      <c r="P8" s="139">
        <v>1</v>
      </c>
      <c r="Q8" s="160">
        <f>[1]Громад_Виправ!C11+[1]Громад_Виправ!M11+[1]Звільн_з_випр_УДЗ_і_Розш!C12+[1]Позб_права!C11</f>
        <v>3304</v>
      </c>
      <c r="R8" s="177"/>
      <c r="S8" s="164"/>
      <c r="T8" s="165"/>
      <c r="U8" s="163"/>
      <c r="V8" s="163"/>
    </row>
    <row r="9" spans="1:25" s="19" customFormat="1" ht="21" customHeight="1">
      <c r="A9" s="84">
        <v>6</v>
      </c>
      <c r="B9" s="132" t="s">
        <v>5</v>
      </c>
      <c r="C9" s="154">
        <v>46</v>
      </c>
      <c r="D9" s="134">
        <v>1.4561570117125673E-2</v>
      </c>
      <c r="E9" s="133">
        <v>61</v>
      </c>
      <c r="F9" s="134">
        <v>1.4561570117125673E-2</v>
      </c>
      <c r="G9" s="135">
        <f t="shared" si="0"/>
        <v>15</v>
      </c>
      <c r="H9" s="136">
        <f t="shared" si="1"/>
        <v>0.32608695652173914</v>
      </c>
      <c r="I9" s="154">
        <v>38</v>
      </c>
      <c r="J9" s="134">
        <v>1.202912314023425E-2</v>
      </c>
      <c r="K9" s="137">
        <v>52</v>
      </c>
      <c r="L9" s="134">
        <f t="shared" si="2"/>
        <v>1.542111506524318E-2</v>
      </c>
      <c r="M9" s="135">
        <f t="shared" si="3"/>
        <v>14</v>
      </c>
      <c r="N9" s="138">
        <f t="shared" si="4"/>
        <v>0.36842105263157893</v>
      </c>
      <c r="O9" s="154">
        <v>3</v>
      </c>
      <c r="P9" s="169">
        <v>6</v>
      </c>
      <c r="Q9" s="160">
        <f>[1]Громад_Виправ!C12+[1]Громад_Виправ!M12+[1]Звільн_з_випр_УДЗ_і_Розш!C13+[1]Позб_права!C12</f>
        <v>3372</v>
      </c>
      <c r="R9" s="177"/>
      <c r="S9" s="164"/>
      <c r="T9" s="165"/>
      <c r="U9" s="163"/>
      <c r="V9" s="163"/>
    </row>
    <row r="10" spans="1:25" s="19" customFormat="1" ht="21" customHeight="1">
      <c r="A10" s="84">
        <v>7</v>
      </c>
      <c r="B10" s="132" t="s">
        <v>6</v>
      </c>
      <c r="C10" s="154">
        <v>140</v>
      </c>
      <c r="D10" s="134">
        <v>2.3232658479920346E-2</v>
      </c>
      <c r="E10" s="133">
        <v>61</v>
      </c>
      <c r="F10" s="134">
        <v>2.3232658479920346E-2</v>
      </c>
      <c r="G10" s="135">
        <f t="shared" si="0"/>
        <v>-79</v>
      </c>
      <c r="H10" s="136">
        <f t="shared" si="1"/>
        <v>-0.56428571428571428</v>
      </c>
      <c r="I10" s="154">
        <v>115</v>
      </c>
      <c r="J10" s="134">
        <v>1.9083969465648856E-2</v>
      </c>
      <c r="K10" s="137">
        <v>45</v>
      </c>
      <c r="L10" s="134">
        <f t="shared" si="2"/>
        <v>9.7996515679442502E-3</v>
      </c>
      <c r="M10" s="135">
        <f t="shared" si="3"/>
        <v>-70</v>
      </c>
      <c r="N10" s="138">
        <f t="shared" si="4"/>
        <v>-0.60869565217391308</v>
      </c>
      <c r="O10" s="154">
        <v>0</v>
      </c>
      <c r="P10" s="139">
        <v>0</v>
      </c>
      <c r="Q10" s="160">
        <f>[1]Громад_Виправ!C13+[1]Громад_Виправ!M13+[1]Звільн_з_випр_УДЗ_і_Розш!C14+[1]Позб_права!C13</f>
        <v>4592</v>
      </c>
      <c r="R10" s="177"/>
      <c r="S10" s="164"/>
      <c r="T10" s="165"/>
      <c r="U10" s="163"/>
      <c r="V10" s="163"/>
      <c r="X10" s="19" t="s">
        <v>60</v>
      </c>
    </row>
    <row r="11" spans="1:25" s="19" customFormat="1" ht="21" customHeight="1">
      <c r="A11" s="84">
        <v>8</v>
      </c>
      <c r="B11" s="132" t="s">
        <v>22</v>
      </c>
      <c r="C11" s="154">
        <v>44</v>
      </c>
      <c r="D11" s="134">
        <v>2.6442307692307692E-2</v>
      </c>
      <c r="E11" s="133">
        <v>39</v>
      </c>
      <c r="F11" s="134">
        <v>2.6442307692307692E-2</v>
      </c>
      <c r="G11" s="135">
        <f t="shared" si="0"/>
        <v>-5</v>
      </c>
      <c r="H11" s="136">
        <f t="shared" si="1"/>
        <v>-0.11363636363636363</v>
      </c>
      <c r="I11" s="154">
        <v>28</v>
      </c>
      <c r="J11" s="134">
        <v>1.6826923076923076E-2</v>
      </c>
      <c r="K11" s="137">
        <v>24</v>
      </c>
      <c r="L11" s="134">
        <f t="shared" si="2"/>
        <v>1.3793103448275862E-2</v>
      </c>
      <c r="M11" s="135">
        <f t="shared" si="3"/>
        <v>-4</v>
      </c>
      <c r="N11" s="138">
        <f t="shared" si="4"/>
        <v>-0.14285714285714285</v>
      </c>
      <c r="O11" s="154">
        <v>0</v>
      </c>
      <c r="P11" s="139">
        <v>1</v>
      </c>
      <c r="Q11" s="160">
        <f>[1]Громад_Виправ!C14+[1]Громад_Виправ!M14+[1]Звільн_з_випр_УДЗ_і_Розш!C15+[1]Позб_права!C14</f>
        <v>1740</v>
      </c>
      <c r="R11" s="177"/>
      <c r="S11" s="164"/>
      <c r="T11" s="165"/>
      <c r="U11" s="163"/>
      <c r="V11" s="163"/>
    </row>
    <row r="12" spans="1:25" s="19" customFormat="1" ht="21" customHeight="1">
      <c r="A12" s="84">
        <v>9</v>
      </c>
      <c r="B12" s="132" t="s">
        <v>66</v>
      </c>
      <c r="C12" s="155">
        <v>123</v>
      </c>
      <c r="D12" s="134">
        <v>9.8086124401913881E-3</v>
      </c>
      <c r="E12" s="133">
        <v>111</v>
      </c>
      <c r="F12" s="134">
        <v>9.8086124401913881E-3</v>
      </c>
      <c r="G12" s="135">
        <f t="shared" si="0"/>
        <v>-12</v>
      </c>
      <c r="H12" s="136">
        <f t="shared" si="1"/>
        <v>-9.7560975609756101E-2</v>
      </c>
      <c r="I12" s="155">
        <v>92</v>
      </c>
      <c r="J12" s="134">
        <v>7.3365231259968104E-3</v>
      </c>
      <c r="K12" s="137">
        <v>84</v>
      </c>
      <c r="L12" s="134">
        <f t="shared" si="2"/>
        <v>6.7189249720044789E-3</v>
      </c>
      <c r="M12" s="135">
        <f t="shared" si="3"/>
        <v>-8</v>
      </c>
      <c r="N12" s="138">
        <f t="shared" si="4"/>
        <v>-8.6956521739130432E-2</v>
      </c>
      <c r="O12" s="155">
        <v>2</v>
      </c>
      <c r="P12" s="139">
        <v>0</v>
      </c>
      <c r="Q12" s="160">
        <f>[1]Громад_Виправ!C15+[1]Громад_Виправ!M15+[1]Звільн_з_випр_УДЗ_і_Розш!C16+[1]Позб_права!C15</f>
        <v>12502</v>
      </c>
      <c r="R12" s="177"/>
      <c r="S12" s="164"/>
      <c r="T12" s="165"/>
      <c r="U12" s="163"/>
      <c r="V12" s="163"/>
    </row>
    <row r="13" spans="1:25" s="19" customFormat="1" ht="21" customHeight="1">
      <c r="A13" s="84">
        <v>10</v>
      </c>
      <c r="B13" s="132" t="s">
        <v>7</v>
      </c>
      <c r="C13" s="154">
        <v>77</v>
      </c>
      <c r="D13" s="134">
        <v>2.4313230186296178E-2</v>
      </c>
      <c r="E13" s="133">
        <v>70</v>
      </c>
      <c r="F13" s="134">
        <v>2.4313230186296178E-2</v>
      </c>
      <c r="G13" s="135">
        <f t="shared" si="0"/>
        <v>-7</v>
      </c>
      <c r="H13" s="136">
        <f t="shared" si="1"/>
        <v>-9.0909090909090912E-2</v>
      </c>
      <c r="I13" s="154">
        <v>61</v>
      </c>
      <c r="J13" s="134">
        <v>1.9261130407325546E-2</v>
      </c>
      <c r="K13" s="137">
        <v>60</v>
      </c>
      <c r="L13" s="134">
        <f t="shared" si="2"/>
        <v>2.0668274199104376E-2</v>
      </c>
      <c r="M13" s="135">
        <f t="shared" si="3"/>
        <v>-1</v>
      </c>
      <c r="N13" s="138">
        <f t="shared" si="4"/>
        <v>-1.6393442622950821E-2</v>
      </c>
      <c r="O13" s="154">
        <v>2</v>
      </c>
      <c r="P13" s="139">
        <v>1</v>
      </c>
      <c r="Q13" s="160">
        <f>[1]Громад_Виправ!C16+[1]Громад_Виправ!M16+[1]Звільн_з_випр_УДЗ_і_Розш!C17+[1]Позб_права!C16</f>
        <v>2903</v>
      </c>
      <c r="R13" s="177"/>
      <c r="S13" s="164"/>
      <c r="T13" s="165"/>
      <c r="U13" s="163"/>
      <c r="V13" s="163"/>
    </row>
    <row r="14" spans="1:25" s="19" customFormat="1" ht="21" customHeight="1">
      <c r="A14" s="84">
        <v>11</v>
      </c>
      <c r="B14" s="132" t="s">
        <v>23</v>
      </c>
      <c r="C14" s="154">
        <v>110</v>
      </c>
      <c r="D14" s="134">
        <v>3.3877425315676009E-2</v>
      </c>
      <c r="E14" s="133">
        <v>32</v>
      </c>
      <c r="F14" s="134">
        <v>3.3877425315676009E-2</v>
      </c>
      <c r="G14" s="135">
        <f t="shared" si="0"/>
        <v>-78</v>
      </c>
      <c r="H14" s="136">
        <f t="shared" si="1"/>
        <v>-0.70909090909090911</v>
      </c>
      <c r="I14" s="154">
        <v>51</v>
      </c>
      <c r="J14" s="134">
        <v>1.5706806282722512E-2</v>
      </c>
      <c r="K14" s="137">
        <v>15</v>
      </c>
      <c r="L14" s="134">
        <f t="shared" si="2"/>
        <v>7.1839080459770114E-3</v>
      </c>
      <c r="M14" s="135">
        <f t="shared" si="3"/>
        <v>-36</v>
      </c>
      <c r="N14" s="138">
        <f t="shared" si="4"/>
        <v>-0.70588235294117652</v>
      </c>
      <c r="O14" s="154">
        <v>1</v>
      </c>
      <c r="P14" s="139">
        <v>1</v>
      </c>
      <c r="Q14" s="160">
        <f>[1]Громад_Виправ!C17+[1]Громад_Виправ!M17+[1]Звільн_з_випр_УДЗ_і_Розш!C18+[1]Позб_права!C17</f>
        <v>2088</v>
      </c>
      <c r="R14" s="177"/>
      <c r="S14" s="164"/>
      <c r="T14" s="166"/>
      <c r="U14" s="163"/>
      <c r="V14" s="163"/>
    </row>
    <row r="15" spans="1:25" s="19" customFormat="1" ht="21" customHeight="1">
      <c r="A15" s="84">
        <v>12</v>
      </c>
      <c r="B15" s="132" t="s">
        <v>8</v>
      </c>
      <c r="C15" s="154">
        <v>66</v>
      </c>
      <c r="D15" s="134">
        <v>1.4689517026485644E-2</v>
      </c>
      <c r="E15" s="133">
        <v>60</v>
      </c>
      <c r="F15" s="134">
        <v>1.4689517026485644E-2</v>
      </c>
      <c r="G15" s="135">
        <f t="shared" si="0"/>
        <v>-6</v>
      </c>
      <c r="H15" s="136">
        <f t="shared" si="1"/>
        <v>-9.0909090909090912E-2</v>
      </c>
      <c r="I15" s="154">
        <v>52</v>
      </c>
      <c r="J15" s="134">
        <v>1.1573558869352326E-2</v>
      </c>
      <c r="K15" s="137">
        <v>40</v>
      </c>
      <c r="L15" s="134">
        <f t="shared" si="2"/>
        <v>8.8358736470068484E-3</v>
      </c>
      <c r="M15" s="135">
        <f t="shared" si="3"/>
        <v>-12</v>
      </c>
      <c r="N15" s="138">
        <f t="shared" si="4"/>
        <v>-0.23076923076923078</v>
      </c>
      <c r="O15" s="154">
        <v>3</v>
      </c>
      <c r="P15" s="139">
        <v>1</v>
      </c>
      <c r="Q15" s="160">
        <f>[1]Громад_Виправ!C18+[1]Громад_Виправ!M18+[1]Звільн_з_випр_УДЗ_і_Розш!C19+[1]Позб_права!C18</f>
        <v>4527</v>
      </c>
      <c r="R15" s="177"/>
      <c r="S15" s="164"/>
      <c r="T15" s="165"/>
      <c r="U15" s="163"/>
      <c r="V15" s="163"/>
    </row>
    <row r="16" spans="1:25" s="19" customFormat="1" ht="21" customHeight="1">
      <c r="A16" s="84">
        <v>13</v>
      </c>
      <c r="B16" s="132" t="s">
        <v>9</v>
      </c>
      <c r="C16" s="154">
        <v>61</v>
      </c>
      <c r="D16" s="134">
        <v>1.6639388979814512E-2</v>
      </c>
      <c r="E16" s="133">
        <v>40</v>
      </c>
      <c r="F16" s="134">
        <v>1.6639388979814512E-2</v>
      </c>
      <c r="G16" s="135">
        <f t="shared" si="0"/>
        <v>-21</v>
      </c>
      <c r="H16" s="136">
        <f t="shared" si="1"/>
        <v>-0.34426229508196721</v>
      </c>
      <c r="I16" s="154">
        <v>48</v>
      </c>
      <c r="J16" s="134">
        <v>1.3093289689034371E-2</v>
      </c>
      <c r="K16" s="137">
        <v>28</v>
      </c>
      <c r="L16" s="134">
        <f t="shared" si="2"/>
        <v>9.180327868852459E-3</v>
      </c>
      <c r="M16" s="135">
        <f t="shared" si="3"/>
        <v>-20</v>
      </c>
      <c r="N16" s="138">
        <f t="shared" si="4"/>
        <v>-0.41666666666666669</v>
      </c>
      <c r="O16" s="154">
        <v>3</v>
      </c>
      <c r="P16" s="139">
        <v>3</v>
      </c>
      <c r="Q16" s="160">
        <f>[1]Громад_Виправ!C19+[1]Громад_Виправ!M19+[1]Звільн_з_випр_УДЗ_і_Розш!C20+[1]Позб_права!C19</f>
        <v>3050</v>
      </c>
      <c r="R16" s="177"/>
      <c r="S16" s="164"/>
      <c r="T16" s="165"/>
      <c r="U16" s="163"/>
      <c r="V16" s="163"/>
    </row>
    <row r="17" spans="1:22" s="19" customFormat="1" ht="21" customHeight="1">
      <c r="A17" s="84">
        <v>14</v>
      </c>
      <c r="B17" s="132" t="s">
        <v>24</v>
      </c>
      <c r="C17" s="154">
        <v>49</v>
      </c>
      <c r="D17" s="134">
        <v>7.9121588890683024E-3</v>
      </c>
      <c r="E17" s="133">
        <v>30</v>
      </c>
      <c r="F17" s="134">
        <v>7.9121588890683024E-3</v>
      </c>
      <c r="G17" s="135">
        <f t="shared" si="0"/>
        <v>-19</v>
      </c>
      <c r="H17" s="136">
        <f t="shared" si="1"/>
        <v>-0.38775510204081631</v>
      </c>
      <c r="I17" s="154">
        <v>36</v>
      </c>
      <c r="J17" s="134">
        <v>5.8130146940093656E-3</v>
      </c>
      <c r="K17" s="137">
        <v>28</v>
      </c>
      <c r="L17" s="134">
        <f t="shared" si="2"/>
        <v>4.272852128795971E-3</v>
      </c>
      <c r="M17" s="135">
        <f t="shared" si="3"/>
        <v>-8</v>
      </c>
      <c r="N17" s="138">
        <f t="shared" si="4"/>
        <v>-0.22222222222222221</v>
      </c>
      <c r="O17" s="154">
        <v>3</v>
      </c>
      <c r="P17" s="139">
        <v>1</v>
      </c>
      <c r="Q17" s="160">
        <f>[1]Громад_Виправ!C20+[1]Громад_Виправ!M20+[1]Звільн_з_випр_УДЗ_і_Розш!C21+[1]Позб_права!C20</f>
        <v>6553</v>
      </c>
      <c r="R17" s="177"/>
      <c r="S17" s="164"/>
      <c r="T17" s="165"/>
      <c r="U17" s="163"/>
      <c r="V17" s="163"/>
    </row>
    <row r="18" spans="1:22" s="19" customFormat="1" ht="21" customHeight="1">
      <c r="A18" s="84">
        <v>15</v>
      </c>
      <c r="B18" s="132" t="s">
        <v>10</v>
      </c>
      <c r="C18" s="154">
        <v>156</v>
      </c>
      <c r="D18" s="134">
        <v>3.3832140533506833E-2</v>
      </c>
      <c r="E18" s="133">
        <v>129</v>
      </c>
      <c r="F18" s="134">
        <v>3.3832140533506833E-2</v>
      </c>
      <c r="G18" s="135">
        <f t="shared" si="0"/>
        <v>-27</v>
      </c>
      <c r="H18" s="136">
        <f t="shared" si="1"/>
        <v>-0.17307692307692307</v>
      </c>
      <c r="I18" s="154">
        <v>107</v>
      </c>
      <c r="J18" s="134">
        <v>2.3205378442854044E-2</v>
      </c>
      <c r="K18" s="137">
        <v>93</v>
      </c>
      <c r="L18" s="134">
        <f t="shared" si="2"/>
        <v>2.1478060046189375E-2</v>
      </c>
      <c r="M18" s="135">
        <f t="shared" si="3"/>
        <v>-14</v>
      </c>
      <c r="N18" s="138">
        <f t="shared" si="4"/>
        <v>-0.13084112149532709</v>
      </c>
      <c r="O18" s="154">
        <v>0</v>
      </c>
      <c r="P18" s="139">
        <v>2</v>
      </c>
      <c r="Q18" s="160">
        <f>[1]Громад_Виправ!C21+[1]Громад_Виправ!M21+[1]Звільн_з_випр_УДЗ_і_Розш!C22+[1]Позб_права!C21</f>
        <v>4330</v>
      </c>
      <c r="R18" s="177"/>
      <c r="S18" s="164"/>
      <c r="T18" s="165"/>
      <c r="U18" s="163"/>
      <c r="V18" s="163"/>
    </row>
    <row r="19" spans="1:22" s="19" customFormat="1" ht="21" customHeight="1">
      <c r="A19" s="84">
        <v>16</v>
      </c>
      <c r="B19" s="132" t="s">
        <v>11</v>
      </c>
      <c r="C19" s="154">
        <v>26</v>
      </c>
      <c r="D19" s="134">
        <v>9.423704240666908E-3</v>
      </c>
      <c r="E19" s="133">
        <v>26</v>
      </c>
      <c r="F19" s="134">
        <v>9.423704240666908E-3</v>
      </c>
      <c r="G19" s="135">
        <f t="shared" si="0"/>
        <v>0</v>
      </c>
      <c r="H19" s="136">
        <f t="shared" si="1"/>
        <v>0</v>
      </c>
      <c r="I19" s="154">
        <v>19</v>
      </c>
      <c r="J19" s="134">
        <v>6.8865530989488943E-3</v>
      </c>
      <c r="K19" s="137">
        <v>20</v>
      </c>
      <c r="L19" s="134">
        <f t="shared" si="2"/>
        <v>7.251631617113851E-3</v>
      </c>
      <c r="M19" s="135">
        <f t="shared" si="3"/>
        <v>1</v>
      </c>
      <c r="N19" s="138">
        <f t="shared" si="4"/>
        <v>5.2631578947368418E-2</v>
      </c>
      <c r="O19" s="154">
        <v>1</v>
      </c>
      <c r="P19" s="139">
        <v>0</v>
      </c>
      <c r="Q19" s="160">
        <f>[1]Громад_Виправ!C22+[1]Громад_Виправ!M22+[1]Звільн_з_випр_УДЗ_і_Розш!C23+[1]Позб_права!C22</f>
        <v>2758</v>
      </c>
      <c r="R19" s="177"/>
      <c r="S19" s="164"/>
      <c r="T19" s="165"/>
      <c r="U19" s="163"/>
      <c r="V19" s="163"/>
    </row>
    <row r="20" spans="1:22" s="19" customFormat="1" ht="21" customHeight="1">
      <c r="A20" s="84">
        <v>17</v>
      </c>
      <c r="B20" s="132" t="s">
        <v>12</v>
      </c>
      <c r="C20" s="154">
        <v>84</v>
      </c>
      <c r="D20" s="134">
        <v>3.6222509702457953E-2</v>
      </c>
      <c r="E20" s="133">
        <v>55</v>
      </c>
      <c r="F20" s="134">
        <v>3.6222509702457953E-2</v>
      </c>
      <c r="G20" s="135">
        <f t="shared" si="0"/>
        <v>-29</v>
      </c>
      <c r="H20" s="136">
        <f t="shared" si="1"/>
        <v>-0.34523809523809523</v>
      </c>
      <c r="I20" s="154">
        <v>52</v>
      </c>
      <c r="J20" s="134">
        <v>2.2423458387235879E-2</v>
      </c>
      <c r="K20" s="137">
        <v>35</v>
      </c>
      <c r="L20" s="134">
        <f t="shared" si="2"/>
        <v>1.6462841015992474E-2</v>
      </c>
      <c r="M20" s="135">
        <f t="shared" si="3"/>
        <v>-17</v>
      </c>
      <c r="N20" s="138">
        <f t="shared" si="4"/>
        <v>-0.32692307692307693</v>
      </c>
      <c r="O20" s="154">
        <v>3</v>
      </c>
      <c r="P20" s="139">
        <v>1</v>
      </c>
      <c r="Q20" s="160">
        <f>[1]Громад_Виправ!C23+[1]Громад_Виправ!M23+[1]Звільн_з_випр_УДЗ_і_Розш!C24+[1]Позб_права!C23</f>
        <v>2126</v>
      </c>
      <c r="R20" s="177"/>
      <c r="S20" s="164"/>
      <c r="T20" s="164"/>
      <c r="U20" s="163"/>
      <c r="V20" s="163"/>
    </row>
    <row r="21" spans="1:22" s="19" customFormat="1" ht="21" customHeight="1">
      <c r="A21" s="84">
        <v>18</v>
      </c>
      <c r="B21" s="132" t="s">
        <v>13</v>
      </c>
      <c r="C21" s="154">
        <v>21</v>
      </c>
      <c r="D21" s="134">
        <v>1.3916500994035786E-2</v>
      </c>
      <c r="E21" s="133">
        <v>25</v>
      </c>
      <c r="F21" s="134">
        <v>1.3916500994035786E-2</v>
      </c>
      <c r="G21" s="135">
        <f t="shared" si="0"/>
        <v>4</v>
      </c>
      <c r="H21" s="136">
        <f t="shared" si="1"/>
        <v>0.19047619047619047</v>
      </c>
      <c r="I21" s="154">
        <v>15</v>
      </c>
      <c r="J21" s="134">
        <v>9.9403578528827041E-3</v>
      </c>
      <c r="K21" s="137">
        <v>16</v>
      </c>
      <c r="L21" s="134">
        <f t="shared" si="2"/>
        <v>1.0269576379974325E-2</v>
      </c>
      <c r="M21" s="135">
        <f t="shared" si="3"/>
        <v>1</v>
      </c>
      <c r="N21" s="138">
        <f t="shared" si="4"/>
        <v>6.6666666666666666E-2</v>
      </c>
      <c r="O21" s="154">
        <v>0</v>
      </c>
      <c r="P21" s="139">
        <v>0</v>
      </c>
      <c r="Q21" s="160">
        <f>[1]Громад_Виправ!C24+[1]Громад_Виправ!M24+[1]Звільн_з_випр_УДЗ_і_Розш!C25+[1]Позб_права!C24</f>
        <v>1558</v>
      </c>
      <c r="R21" s="177"/>
      <c r="S21" s="164"/>
      <c r="T21" s="164"/>
      <c r="U21" s="163"/>
      <c r="V21" s="163"/>
    </row>
    <row r="22" spans="1:22" s="19" customFormat="1" ht="21" customHeight="1">
      <c r="A22" s="84">
        <v>19</v>
      </c>
      <c r="B22" s="132" t="s">
        <v>14</v>
      </c>
      <c r="C22" s="154">
        <v>154</v>
      </c>
      <c r="D22" s="134">
        <v>1.9252406550818852E-2</v>
      </c>
      <c r="E22" s="133">
        <v>51</v>
      </c>
      <c r="F22" s="134">
        <v>1.9252406550818852E-2</v>
      </c>
      <c r="G22" s="135">
        <f t="shared" si="0"/>
        <v>-103</v>
      </c>
      <c r="H22" s="136">
        <f t="shared" si="1"/>
        <v>-0.66883116883116878</v>
      </c>
      <c r="I22" s="154">
        <v>130</v>
      </c>
      <c r="J22" s="134">
        <v>1.6252031503937992E-2</v>
      </c>
      <c r="K22" s="137">
        <v>40</v>
      </c>
      <c r="L22" s="134">
        <f t="shared" si="2"/>
        <v>6.2902972165434813E-3</v>
      </c>
      <c r="M22" s="135">
        <f t="shared" si="3"/>
        <v>-90</v>
      </c>
      <c r="N22" s="138">
        <f t="shared" si="4"/>
        <v>-0.69230769230769229</v>
      </c>
      <c r="O22" s="154">
        <v>4</v>
      </c>
      <c r="P22" s="139">
        <v>1</v>
      </c>
      <c r="Q22" s="160">
        <f>[1]Громад_Виправ!C25+[1]Громад_Виправ!M25+[1]Звільн_з_випр_УДЗ_і_Розш!C26+[1]Позб_права!C25</f>
        <v>6359</v>
      </c>
      <c r="R22" s="177"/>
      <c r="S22" s="164"/>
      <c r="T22" s="164"/>
      <c r="U22" s="163"/>
      <c r="V22" s="163"/>
    </row>
    <row r="23" spans="1:22" s="19" customFormat="1" ht="21" customHeight="1">
      <c r="A23" s="84">
        <v>20</v>
      </c>
      <c r="B23" s="132" t="s">
        <v>15</v>
      </c>
      <c r="C23" s="154">
        <v>68</v>
      </c>
      <c r="D23" s="134">
        <v>2.4285714285714285E-2</v>
      </c>
      <c r="E23" s="133">
        <v>3</v>
      </c>
      <c r="F23" s="134">
        <v>2.4285714285714285E-2</v>
      </c>
      <c r="G23" s="135">
        <f t="shared" si="0"/>
        <v>-65</v>
      </c>
      <c r="H23" s="136">
        <f t="shared" si="1"/>
        <v>-0.95588235294117652</v>
      </c>
      <c r="I23" s="154">
        <v>46</v>
      </c>
      <c r="J23" s="134">
        <v>1.6428571428571428E-2</v>
      </c>
      <c r="K23" s="137">
        <v>3</v>
      </c>
      <c r="L23" s="134">
        <f t="shared" si="2"/>
        <v>1.5649452269170579E-3</v>
      </c>
      <c r="M23" s="135">
        <f t="shared" si="3"/>
        <v>-43</v>
      </c>
      <c r="N23" s="138">
        <f t="shared" si="4"/>
        <v>-0.93478260869565222</v>
      </c>
      <c r="O23" s="154">
        <v>2</v>
      </c>
      <c r="P23" s="139">
        <v>0</v>
      </c>
      <c r="Q23" s="160">
        <f>[1]Громад_Виправ!C26+[1]Громад_Виправ!M26+[1]Звільн_з_випр_УДЗ_і_Розш!C27+[1]Позб_права!C26</f>
        <v>1917</v>
      </c>
      <c r="R23" s="177"/>
      <c r="S23" s="164"/>
      <c r="T23" s="164"/>
      <c r="U23" s="163"/>
      <c r="V23" s="163"/>
    </row>
    <row r="24" spans="1:22" s="19" customFormat="1" ht="21" customHeight="1">
      <c r="A24" s="84">
        <v>21</v>
      </c>
      <c r="B24" s="132" t="s">
        <v>16</v>
      </c>
      <c r="C24" s="154">
        <v>43</v>
      </c>
      <c r="D24" s="134">
        <v>1.6576715497301466E-2</v>
      </c>
      <c r="E24" s="133">
        <v>40</v>
      </c>
      <c r="F24" s="134">
        <v>1.6576715497301466E-2</v>
      </c>
      <c r="G24" s="135">
        <f t="shared" si="0"/>
        <v>-3</v>
      </c>
      <c r="H24" s="136">
        <f t="shared" si="1"/>
        <v>-6.9767441860465115E-2</v>
      </c>
      <c r="I24" s="154">
        <v>32</v>
      </c>
      <c r="J24" s="134">
        <v>1.2336160370084811E-2</v>
      </c>
      <c r="K24" s="137">
        <v>34</v>
      </c>
      <c r="L24" s="134">
        <f t="shared" si="2"/>
        <v>1.2431444241316271E-2</v>
      </c>
      <c r="M24" s="135">
        <f t="shared" si="3"/>
        <v>2</v>
      </c>
      <c r="N24" s="138">
        <f t="shared" si="4"/>
        <v>6.25E-2</v>
      </c>
      <c r="O24" s="154">
        <v>1</v>
      </c>
      <c r="P24" s="139">
        <v>0</v>
      </c>
      <c r="Q24" s="160">
        <f>[1]Громад_Виправ!C27+[1]Громад_Виправ!M27+[1]Звільн_з_випр_УДЗ_і_Розш!C28+[1]Позб_права!C27</f>
        <v>2735</v>
      </c>
      <c r="R24" s="177"/>
      <c r="S24" s="164"/>
      <c r="T24" s="164"/>
      <c r="U24" s="163"/>
      <c r="V24" s="163"/>
    </row>
    <row r="25" spans="1:22" s="19" customFormat="1" ht="21" customHeight="1">
      <c r="A25" s="84">
        <v>22</v>
      </c>
      <c r="B25" s="132" t="s">
        <v>17</v>
      </c>
      <c r="C25" s="154">
        <v>74</v>
      </c>
      <c r="D25" s="134">
        <v>2.5632144094215447E-2</v>
      </c>
      <c r="E25" s="133">
        <v>79</v>
      </c>
      <c r="F25" s="134">
        <v>2.5632144094215447E-2</v>
      </c>
      <c r="G25" s="135">
        <f t="shared" si="0"/>
        <v>5</v>
      </c>
      <c r="H25" s="136">
        <f t="shared" si="1"/>
        <v>6.7567567567567571E-2</v>
      </c>
      <c r="I25" s="154">
        <v>36</v>
      </c>
      <c r="J25" s="134">
        <v>1.2469691721510218E-2</v>
      </c>
      <c r="K25" s="137">
        <v>48</v>
      </c>
      <c r="L25" s="134">
        <f t="shared" si="2"/>
        <v>1.5218769816106531E-2</v>
      </c>
      <c r="M25" s="135">
        <f t="shared" si="3"/>
        <v>12</v>
      </c>
      <c r="N25" s="138">
        <f t="shared" si="4"/>
        <v>0.33333333333333331</v>
      </c>
      <c r="O25" s="154">
        <v>0</v>
      </c>
      <c r="P25" s="139">
        <v>0</v>
      </c>
      <c r="Q25" s="160">
        <f>[1]Громад_Виправ!C28+[1]Громад_Виправ!M28+[1]Звільн_з_випр_УДЗ_і_Розш!C29+[1]Позб_права!C28</f>
        <v>3154</v>
      </c>
      <c r="R25" s="177"/>
      <c r="S25" s="164"/>
      <c r="T25" s="164"/>
      <c r="U25" s="163"/>
      <c r="V25" s="163"/>
    </row>
    <row r="26" spans="1:22" s="19" customFormat="1" ht="21" customHeight="1">
      <c r="A26" s="84">
        <v>23</v>
      </c>
      <c r="B26" s="132" t="s">
        <v>19</v>
      </c>
      <c r="C26" s="156">
        <v>7</v>
      </c>
      <c r="D26" s="157">
        <v>4.227053140096618E-3</v>
      </c>
      <c r="E26" s="133">
        <v>8</v>
      </c>
      <c r="F26" s="134">
        <v>4.227053140096618E-3</v>
      </c>
      <c r="G26" s="135">
        <f t="shared" si="0"/>
        <v>1</v>
      </c>
      <c r="H26" s="136">
        <f t="shared" si="1"/>
        <v>0.14285714285714285</v>
      </c>
      <c r="I26" s="156">
        <v>7</v>
      </c>
      <c r="J26" s="157">
        <v>4.227053140096618E-3</v>
      </c>
      <c r="K26" s="137">
        <v>8</v>
      </c>
      <c r="L26" s="134">
        <f t="shared" si="2"/>
        <v>4.7365304914150381E-3</v>
      </c>
      <c r="M26" s="135">
        <f t="shared" si="3"/>
        <v>1</v>
      </c>
      <c r="N26" s="138">
        <f t="shared" si="4"/>
        <v>0.14285714285714285</v>
      </c>
      <c r="O26" s="156">
        <v>0</v>
      </c>
      <c r="P26" s="139">
        <v>0</v>
      </c>
      <c r="Q26" s="160">
        <f>[1]Громад_Виправ!C29+[1]Громад_Виправ!M29+[1]Звільн_з_випр_УДЗ_і_Розш!C30+[1]Позб_права!C29</f>
        <v>1689</v>
      </c>
      <c r="R26" s="177"/>
      <c r="S26" s="164"/>
      <c r="T26" s="164"/>
      <c r="U26" s="163"/>
      <c r="V26" s="163"/>
    </row>
    <row r="27" spans="1:22" s="19" customFormat="1" ht="21" customHeight="1" thickBot="1">
      <c r="A27" s="85">
        <v>24</v>
      </c>
      <c r="B27" s="132" t="s">
        <v>18</v>
      </c>
      <c r="C27" s="156">
        <v>33</v>
      </c>
      <c r="D27" s="157">
        <v>1.2860483242400623E-2</v>
      </c>
      <c r="E27" s="140">
        <v>36</v>
      </c>
      <c r="F27" s="141">
        <v>1.2860483242400623E-2</v>
      </c>
      <c r="G27" s="142">
        <f t="shared" si="0"/>
        <v>3</v>
      </c>
      <c r="H27" s="143">
        <f t="shared" si="1"/>
        <v>9.0909090909090912E-2</v>
      </c>
      <c r="I27" s="156">
        <v>24</v>
      </c>
      <c r="J27" s="157">
        <v>9.3530787217459086E-3</v>
      </c>
      <c r="K27" s="144">
        <v>30</v>
      </c>
      <c r="L27" s="141">
        <f t="shared" si="2"/>
        <v>1.3404825737265416E-2</v>
      </c>
      <c r="M27" s="142">
        <f t="shared" si="3"/>
        <v>6</v>
      </c>
      <c r="N27" s="138">
        <f t="shared" si="4"/>
        <v>0.25</v>
      </c>
      <c r="O27" s="156">
        <v>0</v>
      </c>
      <c r="P27" s="145">
        <v>0</v>
      </c>
      <c r="Q27" s="160">
        <f>[1]Громад_Виправ!C30+[1]Громад_Виправ!M30+[1]Звільн_з_випр_УДЗ_і_Розш!C31+[1]Позб_права!C30</f>
        <v>2238</v>
      </c>
      <c r="R27" s="177"/>
      <c r="S27" s="164"/>
      <c r="T27" s="164"/>
      <c r="U27" s="163"/>
      <c r="V27" s="163"/>
    </row>
    <row r="28" spans="1:22" ht="21" customHeight="1" thickBot="1">
      <c r="A28" s="300" t="s">
        <v>40</v>
      </c>
      <c r="B28" s="301"/>
      <c r="C28" s="158">
        <v>1889</v>
      </c>
      <c r="D28" s="159">
        <v>1.8125293852368569E-2</v>
      </c>
      <c r="E28" s="146">
        <f>SUM(E4:E27)</f>
        <v>1339</v>
      </c>
      <c r="F28" s="147">
        <v>1.8125293852368569E-2</v>
      </c>
      <c r="G28" s="146">
        <f t="shared" si="0"/>
        <v>-550</v>
      </c>
      <c r="H28" s="148">
        <f>G28/C28</f>
        <v>-0.29115934356802542</v>
      </c>
      <c r="I28" s="158">
        <v>1377</v>
      </c>
      <c r="J28" s="159">
        <v>1.3212562008846756E-2</v>
      </c>
      <c r="K28" s="149">
        <f>SUM(K4:K27)</f>
        <v>996</v>
      </c>
      <c r="L28" s="150">
        <f t="shared" si="2"/>
        <v>1.0440689337079123E-2</v>
      </c>
      <c r="M28" s="151">
        <f t="shared" si="3"/>
        <v>-381</v>
      </c>
      <c r="N28" s="152">
        <f>M28/I28</f>
        <v>-0.27668845315904139</v>
      </c>
      <c r="O28" s="158">
        <v>41</v>
      </c>
      <c r="P28" s="153">
        <f>SUM(P4:P27)</f>
        <v>24</v>
      </c>
      <c r="Q28" s="160">
        <f>SUM(Q4:Q27)</f>
        <v>95396</v>
      </c>
      <c r="R28" s="178"/>
      <c r="S28" s="167"/>
      <c r="T28" s="164"/>
      <c r="U28" s="168"/>
      <c r="V28" s="168"/>
    </row>
    <row r="29" spans="1:22" ht="21.75" customHeight="1">
      <c r="D29" s="86"/>
      <c r="E29" s="87"/>
      <c r="F29" s="87"/>
      <c r="G29" s="87"/>
      <c r="H29" s="87"/>
      <c r="I29" s="88"/>
      <c r="J29" s="34"/>
      <c r="K29" s="34"/>
      <c r="L29" s="89"/>
      <c r="M29" s="89"/>
      <c r="N29" s="89"/>
      <c r="O29" s="89"/>
      <c r="R29" s="90"/>
      <c r="S29" s="91"/>
    </row>
    <row r="30" spans="1:22" ht="16.5">
      <c r="A30" s="302" t="s">
        <v>60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1" t="s">
        <v>60</v>
      </c>
      <c r="R30" s="90"/>
      <c r="S30" s="91"/>
    </row>
    <row r="31" spans="1:22" ht="12.7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1" t="s">
        <v>60</v>
      </c>
    </row>
    <row r="32" spans="1:22" ht="18.75">
      <c r="A32" s="92"/>
      <c r="B32" s="92"/>
      <c r="C32" s="93"/>
      <c r="D32" s="94"/>
      <c r="E32" s="94"/>
      <c r="F32" s="94"/>
      <c r="G32" s="94"/>
      <c r="H32" s="94"/>
      <c r="I32" s="91"/>
      <c r="J32" s="91"/>
      <c r="K32" s="91"/>
      <c r="L32" s="91"/>
      <c r="M32" s="91"/>
      <c r="N32" s="91"/>
      <c r="O32" s="91"/>
    </row>
    <row r="33" spans="1:15" ht="18.75">
      <c r="A33" s="92"/>
      <c r="B33" s="92"/>
      <c r="C33" s="9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2022-12-07T09:53:59Z</cp:lastPrinted>
  <dcterms:created xsi:type="dcterms:W3CDTF">2001-12-24T16:23:20Z</dcterms:created>
  <dcterms:modified xsi:type="dcterms:W3CDTF">2022-12-13T06:28:36Z</dcterms:modified>
</cp:coreProperties>
</file>