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7. 2022 А_Р+П\ІНФОГРАФІКА\на сайт 01.07.2022\Табл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L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L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M13" i="36"/>
  <c r="N13" i="36" s="1"/>
  <c r="L13" i="36"/>
  <c r="G13" i="36"/>
  <c r="H13" i="36" s="1"/>
  <c r="F13" i="36"/>
  <c r="Q12" i="36"/>
  <c r="L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F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F6" i="36"/>
  <c r="Q5" i="36"/>
  <c r="M5" i="36"/>
  <c r="N5" i="36" s="1"/>
  <c r="L5" i="36"/>
  <c r="G5" i="36"/>
  <c r="H5" i="36" s="1"/>
  <c r="F5" i="36"/>
  <c r="Q4" i="36"/>
  <c r="Q28" i="36" s="1"/>
  <c r="M4" i="36"/>
  <c r="N4" i="36" s="1"/>
  <c r="H4" i="36"/>
  <c r="G4" i="36"/>
  <c r="L28" i="36" l="1"/>
  <c r="F28" i="36"/>
  <c r="L4" i="36"/>
  <c r="L8" i="36"/>
  <c r="F4" i="36"/>
  <c r="L11" i="36"/>
  <c r="F12" i="36"/>
  <c r="F20" i="36"/>
  <c r="F24" i="36"/>
  <c r="L16" i="36"/>
  <c r="L7" i="36"/>
  <c r="L15" i="36"/>
  <c r="L19" i="36"/>
  <c r="L23" i="36"/>
  <c r="L27" i="36"/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<sst xmlns="http://schemas.openxmlformats.org/spreadsheetml/2006/main" count="191" uniqueCount="86">
  <si>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</si>
  <si>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</si>
  <si>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</si>
  <si>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</si>
  <si>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</si>
  <si>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</si>
  <si>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</si>
  <si>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</si>
  <si>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</si>
  <si>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</si>
  <si>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</si>
  <si>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</si>
  <si>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</si>
  <si>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</si>
  <si>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</si>
  <si>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</si>
  <si>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</si>
  <si>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</si>
  <si>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</si>
  <si>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</si>
  <si>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</si>
  <si>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</si>
  <si>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</si>
  <si>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</si>
  <si>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</si>
  <si>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</si>
  <si>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</si>
  <si>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</si>
  <si>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</si>
  <si>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</si>
  <si>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</si>
  <si>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</si>
  <si>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</si>
  <si>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</si>
  <si>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</si>
  <si>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</si>
  <si>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</si>
  <si>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</si>
  <si>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</si>
  <si>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</si>
  <si>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</si>
  <si>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</si>
  <si>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</si>
  <si>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</si>
  <si>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</si>
  <si>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</si>
  <si>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</si>
  <si>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</si>
  <si>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</si>
  <si>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</si>
  <si>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</si>
  <si>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</si>
  <si>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</si>
  <si>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</si>
  <si>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</si>
  <si>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</si>
  <si>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</si>
  <si>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</si>
  <si>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</si>
  <si>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</si>
  <si>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</si>
  <si>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</si>
  <si>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</si>
  <si>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</si>
  <si>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</si>
  <si>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</si>
  <si>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</si>
  <si>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</si>
  <si>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</si>
  <si>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</si>
  <si>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</si>
  <si>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</si>
  <si>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</si>
  <si>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</si>
  <si>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</si>
  <si>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</si>
  <si>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</si>
  <si>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</si>
  <si>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</si>
  <si>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</si>
  <si>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</si>
  <si>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</si>
  <si>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</si>
  <si>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</si>
  <si>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липня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</si>
  <si>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01.07.2022)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</si>
</sst>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3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4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4" fillId="0" borderId="48" xfId="0" applyNumberFormat="1" applyFont="1" applyBorder="1" applyAlignment="1" applyProtection="1">
      <alignment horizontal="center" vertical="center" shrinkToFit="1"/>
      <protection locked="0"/>
    </xf>
    <xf numFmtId="165" fontId="64" fillId="0" borderId="48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7" xfId="0" applyNumberFormat="1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/>
    <xf numFmtId="0" fontId="63" fillId="0" borderId="0" xfId="0" applyFont="1" applyFill="1"/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6" fillId="0" borderId="0" xfId="0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7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297</v>
          </cell>
          <cell r="M7">
            <v>35</v>
          </cell>
        </row>
        <row r="8">
          <cell r="C8">
            <v>242</v>
          </cell>
          <cell r="M8">
            <v>20</v>
          </cell>
        </row>
        <row r="9">
          <cell r="C9">
            <v>898</v>
          </cell>
          <cell r="M9">
            <v>35</v>
          </cell>
        </row>
        <row r="10">
          <cell r="C10">
            <v>641</v>
          </cell>
          <cell r="M10">
            <v>66</v>
          </cell>
        </row>
        <row r="11">
          <cell r="C11">
            <v>254</v>
          </cell>
          <cell r="M11">
            <v>15</v>
          </cell>
        </row>
        <row r="12">
          <cell r="C12">
            <v>353</v>
          </cell>
          <cell r="M12">
            <v>19</v>
          </cell>
        </row>
        <row r="13">
          <cell r="C13">
            <v>344</v>
          </cell>
          <cell r="M13">
            <v>27</v>
          </cell>
        </row>
        <row r="14">
          <cell r="C14">
            <v>348</v>
          </cell>
          <cell r="M14">
            <v>36</v>
          </cell>
        </row>
        <row r="15">
          <cell r="C15">
            <v>1327</v>
          </cell>
          <cell r="M15">
            <v>62</v>
          </cell>
        </row>
        <row r="16">
          <cell r="C16">
            <v>202</v>
          </cell>
          <cell r="M16">
            <v>4</v>
          </cell>
        </row>
        <row r="17">
          <cell r="C17">
            <v>93</v>
          </cell>
          <cell r="M17">
            <v>7</v>
          </cell>
        </row>
        <row r="18">
          <cell r="C18">
            <v>561</v>
          </cell>
          <cell r="M18">
            <v>35</v>
          </cell>
        </row>
        <row r="19">
          <cell r="C19">
            <v>272</v>
          </cell>
          <cell r="M19">
            <v>17</v>
          </cell>
        </row>
        <row r="20">
          <cell r="C20">
            <v>497</v>
          </cell>
          <cell r="M20">
            <v>18</v>
          </cell>
        </row>
        <row r="21">
          <cell r="C21">
            <v>363</v>
          </cell>
          <cell r="M21">
            <v>26</v>
          </cell>
        </row>
        <row r="22">
          <cell r="C22">
            <v>274</v>
          </cell>
          <cell r="M22">
            <v>16</v>
          </cell>
        </row>
        <row r="23">
          <cell r="C23">
            <v>280</v>
          </cell>
          <cell r="M23">
            <v>31</v>
          </cell>
        </row>
        <row r="24">
          <cell r="C24">
            <v>149</v>
          </cell>
          <cell r="M24">
            <v>22</v>
          </cell>
        </row>
        <row r="25">
          <cell r="C25">
            <v>463</v>
          </cell>
          <cell r="M25">
            <v>20</v>
          </cell>
        </row>
        <row r="26">
          <cell r="C26">
            <v>240</v>
          </cell>
          <cell r="M26">
            <v>6</v>
          </cell>
        </row>
        <row r="27">
          <cell r="C27">
            <v>280</v>
          </cell>
          <cell r="M27">
            <v>38</v>
          </cell>
        </row>
        <row r="28">
          <cell r="C28">
            <v>213</v>
          </cell>
          <cell r="M28">
            <v>15</v>
          </cell>
        </row>
        <row r="29">
          <cell r="C29">
            <v>166</v>
          </cell>
          <cell r="M29">
            <v>36</v>
          </cell>
        </row>
        <row r="30">
          <cell r="C30">
            <v>210</v>
          </cell>
          <cell r="M30">
            <v>20</v>
          </cell>
        </row>
      </sheetData>
      <sheetData sheetId="5"/>
      <sheetData sheetId="6"/>
      <sheetData sheetId="7">
        <row r="8">
          <cell r="C8">
            <v>2594</v>
          </cell>
        </row>
        <row r="9">
          <cell r="C9">
            <v>1560</v>
          </cell>
        </row>
        <row r="10">
          <cell r="C10">
            <v>7938</v>
          </cell>
        </row>
        <row r="11">
          <cell r="C11">
            <v>3329</v>
          </cell>
        </row>
        <row r="12">
          <cell r="C12">
            <v>2091</v>
          </cell>
        </row>
        <row r="13">
          <cell r="C13">
            <v>2192</v>
          </cell>
        </row>
        <row r="14">
          <cell r="C14">
            <v>3555</v>
          </cell>
        </row>
        <row r="15">
          <cell r="C15">
            <v>826</v>
          </cell>
        </row>
        <row r="16">
          <cell r="C16">
            <v>7944</v>
          </cell>
        </row>
        <row r="17">
          <cell r="C17">
            <v>2058</v>
          </cell>
        </row>
        <row r="18">
          <cell r="C18">
            <v>1942</v>
          </cell>
        </row>
        <row r="19">
          <cell r="C19">
            <v>2766</v>
          </cell>
        </row>
        <row r="20">
          <cell r="C20">
            <v>2126</v>
          </cell>
        </row>
        <row r="21">
          <cell r="C21">
            <v>4367</v>
          </cell>
        </row>
        <row r="22">
          <cell r="C22">
            <v>2769</v>
          </cell>
        </row>
        <row r="23">
          <cell r="C23">
            <v>1722</v>
          </cell>
        </row>
        <row r="24">
          <cell r="C24">
            <v>1199</v>
          </cell>
        </row>
        <row r="25">
          <cell r="C25">
            <v>955</v>
          </cell>
        </row>
        <row r="26">
          <cell r="C26">
            <v>4772</v>
          </cell>
        </row>
        <row r="27">
          <cell r="C27">
            <v>1581</v>
          </cell>
        </row>
        <row r="28">
          <cell r="C28">
            <v>1671</v>
          </cell>
        </row>
        <row r="29">
          <cell r="C29">
            <v>2070</v>
          </cell>
        </row>
        <row r="30">
          <cell r="C30">
            <v>998</v>
          </cell>
        </row>
        <row r="31">
          <cell r="C31">
            <v>1372</v>
          </cell>
        </row>
      </sheetData>
      <sheetData sheetId="8"/>
      <sheetData sheetId="9">
        <row r="7">
          <cell r="C7">
            <v>146</v>
          </cell>
        </row>
        <row r="8">
          <cell r="C8">
            <v>156</v>
          </cell>
        </row>
        <row r="9">
          <cell r="C9">
            <v>341</v>
          </cell>
        </row>
        <row r="10">
          <cell r="C10">
            <v>149</v>
          </cell>
        </row>
        <row r="11">
          <cell r="C11">
            <v>140</v>
          </cell>
        </row>
        <row r="12">
          <cell r="C12">
            <v>159</v>
          </cell>
        </row>
        <row r="13">
          <cell r="C13">
            <v>188</v>
          </cell>
        </row>
        <row r="14">
          <cell r="C14">
            <v>144</v>
          </cell>
        </row>
        <row r="15">
          <cell r="C15">
            <v>542</v>
          </cell>
        </row>
        <row r="16">
          <cell r="C16">
            <v>71</v>
          </cell>
        </row>
        <row r="17">
          <cell r="C17">
            <v>42</v>
          </cell>
        </row>
        <row r="18">
          <cell r="C18">
            <v>276</v>
          </cell>
        </row>
        <row r="19">
          <cell r="C19">
            <v>114</v>
          </cell>
        </row>
        <row r="20">
          <cell r="C20">
            <v>270</v>
          </cell>
        </row>
        <row r="21">
          <cell r="C21">
            <v>156</v>
          </cell>
        </row>
        <row r="22">
          <cell r="C22">
            <v>125</v>
          </cell>
        </row>
        <row r="23">
          <cell r="C23">
            <v>110</v>
          </cell>
        </row>
        <row r="24">
          <cell r="C24">
            <v>102</v>
          </cell>
        </row>
        <row r="25">
          <cell r="C25">
            <v>265</v>
          </cell>
        </row>
        <row r="26">
          <cell r="C26">
            <v>76</v>
          </cell>
        </row>
        <row r="27">
          <cell r="C27">
            <v>147</v>
          </cell>
        </row>
        <row r="28">
          <cell r="C28">
            <v>120</v>
          </cell>
        </row>
        <row r="29">
          <cell r="C29">
            <v>184</v>
          </cell>
        </row>
        <row r="30">
          <cell r="C30">
            <v>117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2.75"/>
  <cols>
    <col min="1" max="1" width="4.85546875" style="53" customWidth="1"/>
    <col min="2" max="2" width="24.28515625" style="53" bestFit="1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216" t="s">
        <v>27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</row>
    <row r="2" spans="1:35" s="38" customFormat="1" ht="19.5" customHeight="1">
      <c r="A2" s="217" t="s">
        <v>82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</row>
    <row r="3" spans="1:35" s="38" customFormat="1" ht="26.25" customHeight="1">
      <c r="A3" s="218" t="s">
        <v>84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</row>
    <row r="4" spans="1:35" s="41" customFormat="1" ht="80.25" customHeight="1">
      <c r="A4" s="183" t="s">
        <v>25</v>
      </c>
      <c r="B4" s="186" t="s">
        <v>44</v>
      </c>
      <c r="C4" s="189" t="s">
        <v>56</v>
      </c>
      <c r="D4" s="190"/>
      <c r="E4" s="191"/>
      <c r="F4" s="39"/>
      <c r="G4" s="195" t="s">
        <v>74</v>
      </c>
      <c r="H4" s="196"/>
      <c r="I4" s="197"/>
      <c r="J4" s="40"/>
      <c r="K4" s="198" t="s">
        <v>75</v>
      </c>
      <c r="L4" s="199"/>
      <c r="M4" s="199"/>
      <c r="N4" s="200"/>
      <c r="O4" s="133"/>
      <c r="P4" s="201" t="s">
        <v>76</v>
      </c>
      <c r="Q4" s="196"/>
      <c r="R4" s="196"/>
      <c r="S4" s="197"/>
      <c r="T4" s="133"/>
      <c r="U4" s="201" t="s">
        <v>77</v>
      </c>
      <c r="V4" s="196"/>
      <c r="W4" s="196"/>
      <c r="X4" s="197"/>
      <c r="Y4" s="133"/>
      <c r="Z4" s="202" t="s">
        <v>78</v>
      </c>
      <c r="AA4" s="203"/>
      <c r="AB4" s="204"/>
      <c r="AC4" s="134"/>
      <c r="AD4" s="201" t="s">
        <v>79</v>
      </c>
      <c r="AE4" s="219"/>
      <c r="AF4" s="220"/>
      <c r="AG4" s="133"/>
      <c r="AH4" s="201" t="s">
        <v>80</v>
      </c>
      <c r="AI4" s="197"/>
    </row>
    <row r="5" spans="1:35" s="41" customFormat="1" ht="45.75" customHeight="1">
      <c r="A5" s="184"/>
      <c r="B5" s="187"/>
      <c r="C5" s="192"/>
      <c r="D5" s="193"/>
      <c r="E5" s="194"/>
      <c r="F5" s="42"/>
      <c r="G5" s="205" t="s">
        <v>68</v>
      </c>
      <c r="H5" s="205"/>
      <c r="I5" s="205"/>
      <c r="J5" s="135"/>
      <c r="K5" s="178" t="s">
        <v>69</v>
      </c>
      <c r="L5" s="178"/>
      <c r="M5" s="178"/>
      <c r="N5" s="178"/>
      <c r="O5" s="131"/>
      <c r="P5" s="178" t="s">
        <v>70</v>
      </c>
      <c r="Q5" s="178"/>
      <c r="R5" s="178"/>
      <c r="S5" s="178"/>
      <c r="T5" s="131"/>
      <c r="U5" s="178" t="s">
        <v>39</v>
      </c>
      <c r="V5" s="205" t="s">
        <v>42</v>
      </c>
      <c r="W5" s="205" t="s">
        <v>43</v>
      </c>
      <c r="X5" s="178" t="s">
        <v>50</v>
      </c>
      <c r="Y5" s="131"/>
      <c r="Z5" s="178" t="s">
        <v>51</v>
      </c>
      <c r="AA5" s="178"/>
      <c r="AB5" s="178"/>
      <c r="AC5" s="132"/>
      <c r="AD5" s="195" t="s">
        <v>52</v>
      </c>
      <c r="AE5" s="196"/>
      <c r="AF5" s="197"/>
      <c r="AG5" s="131"/>
      <c r="AH5" s="178" t="s">
        <v>52</v>
      </c>
      <c r="AI5" s="178"/>
    </row>
    <row r="6" spans="1:35" s="41" customFormat="1" ht="21" customHeight="1">
      <c r="A6" s="184"/>
      <c r="B6" s="187"/>
      <c r="C6" s="206">
        <v>2021</v>
      </c>
      <c r="D6" s="206">
        <v>2022</v>
      </c>
      <c r="E6" s="210" t="s">
        <v>28</v>
      </c>
      <c r="F6" s="42"/>
      <c r="G6" s="181">
        <v>2021</v>
      </c>
      <c r="H6" s="181">
        <v>2022</v>
      </c>
      <c r="I6" s="210" t="s">
        <v>28</v>
      </c>
      <c r="J6" s="135"/>
      <c r="K6" s="212">
        <v>2021</v>
      </c>
      <c r="L6" s="195">
        <v>2022</v>
      </c>
      <c r="M6" s="196"/>
      <c r="N6" s="197"/>
      <c r="O6" s="131"/>
      <c r="P6" s="212">
        <v>2021</v>
      </c>
      <c r="Q6" s="195">
        <v>2022</v>
      </c>
      <c r="R6" s="196"/>
      <c r="S6" s="197"/>
      <c r="T6" s="131"/>
      <c r="U6" s="178"/>
      <c r="V6" s="205"/>
      <c r="W6" s="205"/>
      <c r="X6" s="178"/>
      <c r="Y6" s="131"/>
      <c r="Z6" s="181">
        <v>2021</v>
      </c>
      <c r="AA6" s="181">
        <v>2022</v>
      </c>
      <c r="AB6" s="210" t="s">
        <v>28</v>
      </c>
      <c r="AC6" s="136"/>
      <c r="AD6" s="214">
        <v>2021</v>
      </c>
      <c r="AE6" s="181">
        <v>2022</v>
      </c>
      <c r="AF6" s="179" t="s">
        <v>28</v>
      </c>
      <c r="AG6" s="131"/>
      <c r="AH6" s="181">
        <v>2021</v>
      </c>
      <c r="AI6" s="181">
        <v>2022</v>
      </c>
    </row>
    <row r="7" spans="1:35" s="41" customFormat="1" ht="43.5" customHeight="1">
      <c r="A7" s="184"/>
      <c r="B7" s="187"/>
      <c r="C7" s="207"/>
      <c r="D7" s="207"/>
      <c r="E7" s="211"/>
      <c r="F7" s="43"/>
      <c r="G7" s="182"/>
      <c r="H7" s="182"/>
      <c r="I7" s="211"/>
      <c r="J7" s="43"/>
      <c r="K7" s="213"/>
      <c r="L7" s="131" t="s">
        <v>45</v>
      </c>
      <c r="M7" s="131" t="s">
        <v>48</v>
      </c>
      <c r="N7" s="131" t="s">
        <v>28</v>
      </c>
      <c r="O7" s="43"/>
      <c r="P7" s="213"/>
      <c r="Q7" s="131" t="s">
        <v>45</v>
      </c>
      <c r="R7" s="131" t="s">
        <v>49</v>
      </c>
      <c r="S7" s="131" t="s">
        <v>28</v>
      </c>
      <c r="T7" s="43"/>
      <c r="U7" s="178"/>
      <c r="V7" s="205"/>
      <c r="W7" s="205"/>
      <c r="X7" s="178"/>
      <c r="Y7" s="131"/>
      <c r="Z7" s="182"/>
      <c r="AA7" s="182"/>
      <c r="AB7" s="211"/>
      <c r="AC7" s="137"/>
      <c r="AD7" s="215"/>
      <c r="AE7" s="182"/>
      <c r="AF7" s="180"/>
      <c r="AG7" s="43"/>
      <c r="AH7" s="182"/>
      <c r="AI7" s="182"/>
    </row>
    <row r="8" spans="1:35" s="41" customFormat="1" ht="15" customHeight="1">
      <c r="A8" s="185"/>
      <c r="B8" s="188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56">
        <v>2505</v>
      </c>
      <c r="D10" s="138">
        <v>2618</v>
      </c>
      <c r="E10" s="138">
        <v>40</v>
      </c>
      <c r="F10" s="56"/>
      <c r="G10" s="56">
        <v>117</v>
      </c>
      <c r="H10" s="138">
        <v>116</v>
      </c>
      <c r="I10" s="56">
        <v>0</v>
      </c>
      <c r="J10" s="56"/>
      <c r="K10" s="56">
        <v>195</v>
      </c>
      <c r="L10" s="138">
        <v>197</v>
      </c>
      <c r="M10" s="138">
        <v>73</v>
      </c>
      <c r="N10" s="138">
        <v>0</v>
      </c>
      <c r="O10" s="56"/>
      <c r="P10" s="56">
        <v>25</v>
      </c>
      <c r="Q10" s="138">
        <v>29</v>
      </c>
      <c r="R10" s="138">
        <v>2</v>
      </c>
      <c r="S10" s="138">
        <v>0</v>
      </c>
      <c r="T10" s="56"/>
      <c r="U10" s="56">
        <v>27</v>
      </c>
      <c r="V10" s="56">
        <v>23</v>
      </c>
      <c r="W10" s="56">
        <v>15</v>
      </c>
      <c r="X10" s="56">
        <v>0</v>
      </c>
      <c r="Y10" s="56"/>
      <c r="Z10" s="56">
        <v>1860</v>
      </c>
      <c r="AA10" s="56">
        <v>1815</v>
      </c>
      <c r="AB10" s="56">
        <v>39</v>
      </c>
      <c r="AC10" s="56"/>
      <c r="AD10" s="56">
        <v>99</v>
      </c>
      <c r="AE10" s="56">
        <v>117</v>
      </c>
      <c r="AF10" s="56">
        <v>1</v>
      </c>
      <c r="AG10" s="56"/>
      <c r="AH10" s="56">
        <v>209</v>
      </c>
      <c r="AI10" s="138">
        <v>344</v>
      </c>
    </row>
    <row r="11" spans="1:35" s="41" customFormat="1" ht="24.95" customHeight="1">
      <c r="A11" s="54">
        <v>2</v>
      </c>
      <c r="B11" s="55" t="s">
        <v>2</v>
      </c>
      <c r="C11" s="56">
        <v>1668</v>
      </c>
      <c r="D11" s="138">
        <v>1507</v>
      </c>
      <c r="E11" s="138">
        <v>20</v>
      </c>
      <c r="F11" s="56"/>
      <c r="G11" s="56">
        <v>120</v>
      </c>
      <c r="H11" s="138">
        <v>118</v>
      </c>
      <c r="I11" s="56">
        <v>0</v>
      </c>
      <c r="J11" s="56"/>
      <c r="K11" s="56">
        <v>159</v>
      </c>
      <c r="L11" s="138">
        <v>139</v>
      </c>
      <c r="M11" s="138">
        <v>26</v>
      </c>
      <c r="N11" s="138">
        <v>0</v>
      </c>
      <c r="O11" s="56"/>
      <c r="P11" s="56">
        <v>20</v>
      </c>
      <c r="Q11" s="138">
        <v>13</v>
      </c>
      <c r="R11" s="138">
        <v>0</v>
      </c>
      <c r="S11" s="138">
        <v>0</v>
      </c>
      <c r="T11" s="56"/>
      <c r="U11" s="56">
        <v>14</v>
      </c>
      <c r="V11" s="56">
        <v>6</v>
      </c>
      <c r="W11" s="56">
        <v>5</v>
      </c>
      <c r="X11" s="56">
        <v>1</v>
      </c>
      <c r="Y11" s="56"/>
      <c r="Z11" s="56">
        <v>1168</v>
      </c>
      <c r="AA11" s="56">
        <v>1084</v>
      </c>
      <c r="AB11" s="56">
        <v>20</v>
      </c>
      <c r="AC11" s="56"/>
      <c r="AD11" s="56">
        <v>82</v>
      </c>
      <c r="AE11" s="56">
        <v>60</v>
      </c>
      <c r="AF11" s="56">
        <v>0</v>
      </c>
      <c r="AG11" s="56"/>
      <c r="AH11" s="56">
        <v>119</v>
      </c>
      <c r="AI11" s="138">
        <v>93</v>
      </c>
    </row>
    <row r="12" spans="1:35" s="41" customFormat="1" ht="24.95" customHeight="1">
      <c r="A12" s="54">
        <v>3</v>
      </c>
      <c r="B12" s="55" t="s">
        <v>3</v>
      </c>
      <c r="C12" s="56">
        <v>7196</v>
      </c>
      <c r="D12" s="138">
        <v>6810</v>
      </c>
      <c r="E12" s="138">
        <v>38</v>
      </c>
      <c r="F12" s="56"/>
      <c r="G12" s="56">
        <v>238</v>
      </c>
      <c r="H12" s="138">
        <v>250</v>
      </c>
      <c r="I12" s="56">
        <v>0</v>
      </c>
      <c r="J12" s="56"/>
      <c r="K12" s="56">
        <v>492</v>
      </c>
      <c r="L12" s="138">
        <v>497</v>
      </c>
      <c r="M12" s="138">
        <v>52</v>
      </c>
      <c r="N12" s="138">
        <v>0</v>
      </c>
      <c r="O12" s="56"/>
      <c r="P12" s="56">
        <v>30</v>
      </c>
      <c r="Q12" s="138">
        <v>28</v>
      </c>
      <c r="R12" s="138">
        <v>1</v>
      </c>
      <c r="S12" s="138">
        <v>0</v>
      </c>
      <c r="T12" s="56"/>
      <c r="U12" s="56">
        <v>72</v>
      </c>
      <c r="V12" s="56">
        <v>40</v>
      </c>
      <c r="W12" s="56">
        <v>23</v>
      </c>
      <c r="X12" s="56">
        <v>3</v>
      </c>
      <c r="Y12" s="56"/>
      <c r="Z12" s="56">
        <v>5992</v>
      </c>
      <c r="AA12" s="56">
        <v>5604</v>
      </c>
      <c r="AB12" s="56">
        <v>38</v>
      </c>
      <c r="AC12" s="56"/>
      <c r="AD12" s="56">
        <v>257</v>
      </c>
      <c r="AE12" s="56">
        <v>279</v>
      </c>
      <c r="AF12" s="56">
        <v>0</v>
      </c>
      <c r="AG12" s="56"/>
      <c r="AH12" s="56">
        <v>187</v>
      </c>
      <c r="AI12" s="138">
        <v>152</v>
      </c>
    </row>
    <row r="13" spans="1:35" s="41" customFormat="1" ht="24.95" customHeight="1">
      <c r="A13" s="54">
        <v>4</v>
      </c>
      <c r="B13" s="55" t="s">
        <v>21</v>
      </c>
      <c r="C13" s="56">
        <v>3821</v>
      </c>
      <c r="D13" s="138">
        <v>3708</v>
      </c>
      <c r="E13" s="138">
        <v>50</v>
      </c>
      <c r="F13" s="56"/>
      <c r="G13" s="56">
        <v>126</v>
      </c>
      <c r="H13" s="138">
        <v>106</v>
      </c>
      <c r="I13" s="56">
        <v>0</v>
      </c>
      <c r="J13" s="56"/>
      <c r="K13" s="56">
        <v>576</v>
      </c>
      <c r="L13" s="138">
        <v>444</v>
      </c>
      <c r="M13" s="138">
        <v>38</v>
      </c>
      <c r="N13" s="138">
        <v>2</v>
      </c>
      <c r="O13" s="56"/>
      <c r="P13" s="56">
        <v>54</v>
      </c>
      <c r="Q13" s="138">
        <v>55</v>
      </c>
      <c r="R13" s="138">
        <v>0</v>
      </c>
      <c r="S13" s="138">
        <v>0</v>
      </c>
      <c r="T13" s="56"/>
      <c r="U13" s="56">
        <v>12</v>
      </c>
      <c r="V13" s="56">
        <v>11</v>
      </c>
      <c r="W13" s="56">
        <v>4</v>
      </c>
      <c r="X13" s="56">
        <v>0</v>
      </c>
      <c r="Y13" s="56"/>
      <c r="Z13" s="56">
        <v>2739</v>
      </c>
      <c r="AA13" s="56">
        <v>2725</v>
      </c>
      <c r="AB13" s="56">
        <v>48</v>
      </c>
      <c r="AC13" s="56"/>
      <c r="AD13" s="56">
        <v>270</v>
      </c>
      <c r="AE13" s="56">
        <v>331</v>
      </c>
      <c r="AF13" s="56">
        <v>0</v>
      </c>
      <c r="AG13" s="56"/>
      <c r="AH13" s="56">
        <v>56</v>
      </c>
      <c r="AI13" s="138">
        <v>47</v>
      </c>
    </row>
    <row r="14" spans="1:35" s="41" customFormat="1" ht="24.95" customHeight="1">
      <c r="A14" s="54">
        <v>5</v>
      </c>
      <c r="B14" s="55" t="s">
        <v>4</v>
      </c>
      <c r="C14" s="56">
        <v>2146</v>
      </c>
      <c r="D14" s="138">
        <v>1965</v>
      </c>
      <c r="E14" s="138">
        <v>24</v>
      </c>
      <c r="F14" s="56"/>
      <c r="G14" s="56">
        <v>94</v>
      </c>
      <c r="H14" s="138">
        <v>113</v>
      </c>
      <c r="I14" s="56">
        <v>0</v>
      </c>
      <c r="J14" s="56"/>
      <c r="K14" s="56">
        <v>233</v>
      </c>
      <c r="L14" s="138">
        <v>183</v>
      </c>
      <c r="M14" s="138">
        <v>43</v>
      </c>
      <c r="N14" s="138">
        <v>0</v>
      </c>
      <c r="O14" s="56"/>
      <c r="P14" s="56">
        <v>18</v>
      </c>
      <c r="Q14" s="138">
        <v>13</v>
      </c>
      <c r="R14" s="138">
        <v>0</v>
      </c>
      <c r="S14" s="138">
        <v>0</v>
      </c>
      <c r="T14" s="56"/>
      <c r="U14" s="56">
        <v>19</v>
      </c>
      <c r="V14" s="56">
        <v>11</v>
      </c>
      <c r="W14" s="56">
        <v>9</v>
      </c>
      <c r="X14" s="56">
        <v>1</v>
      </c>
      <c r="Y14" s="56"/>
      <c r="Z14" s="56">
        <v>1553</v>
      </c>
      <c r="AA14" s="56">
        <v>1445</v>
      </c>
      <c r="AB14" s="56">
        <v>24</v>
      </c>
      <c r="AC14" s="56"/>
      <c r="AD14" s="56">
        <v>125</v>
      </c>
      <c r="AE14" s="56">
        <v>120</v>
      </c>
      <c r="AF14" s="56">
        <v>0</v>
      </c>
      <c r="AG14" s="56"/>
      <c r="AH14" s="56">
        <v>123</v>
      </c>
      <c r="AI14" s="138">
        <v>91</v>
      </c>
    </row>
    <row r="15" spans="1:35" s="41" customFormat="1" ht="24.95" customHeight="1">
      <c r="A15" s="54">
        <v>6</v>
      </c>
      <c r="B15" s="55" t="s">
        <v>5</v>
      </c>
      <c r="C15" s="56">
        <v>1913</v>
      </c>
      <c r="D15" s="138">
        <v>2138</v>
      </c>
      <c r="E15" s="138">
        <v>38</v>
      </c>
      <c r="F15" s="56"/>
      <c r="G15" s="56">
        <v>94</v>
      </c>
      <c r="H15" s="138">
        <v>119</v>
      </c>
      <c r="I15" s="56">
        <v>0</v>
      </c>
      <c r="J15" s="56"/>
      <c r="K15" s="56">
        <v>151</v>
      </c>
      <c r="L15" s="138">
        <v>179</v>
      </c>
      <c r="M15" s="138">
        <v>25</v>
      </c>
      <c r="N15" s="138">
        <v>0</v>
      </c>
      <c r="O15" s="56"/>
      <c r="P15" s="56">
        <v>14</v>
      </c>
      <c r="Q15" s="138">
        <v>10</v>
      </c>
      <c r="R15" s="138">
        <v>0</v>
      </c>
      <c r="S15" s="138">
        <v>0</v>
      </c>
      <c r="T15" s="56"/>
      <c r="U15" s="56">
        <v>3</v>
      </c>
      <c r="V15" s="56">
        <v>0</v>
      </c>
      <c r="W15" s="56">
        <v>0</v>
      </c>
      <c r="X15" s="56">
        <v>0</v>
      </c>
      <c r="Y15" s="56"/>
      <c r="Z15" s="56">
        <v>1488</v>
      </c>
      <c r="AA15" s="56">
        <v>1678</v>
      </c>
      <c r="AB15" s="56">
        <v>38</v>
      </c>
      <c r="AC15" s="56"/>
      <c r="AD15" s="56">
        <v>85</v>
      </c>
      <c r="AE15" s="56">
        <v>104</v>
      </c>
      <c r="AF15" s="56">
        <v>0</v>
      </c>
      <c r="AG15" s="56"/>
      <c r="AH15" s="56">
        <v>81</v>
      </c>
      <c r="AI15" s="138">
        <v>48</v>
      </c>
    </row>
    <row r="16" spans="1:35" s="41" customFormat="1" ht="24.95" customHeight="1">
      <c r="A16" s="54">
        <v>7</v>
      </c>
      <c r="B16" s="55" t="s">
        <v>6</v>
      </c>
      <c r="C16" s="56">
        <v>3732</v>
      </c>
      <c r="D16" s="138">
        <v>3558</v>
      </c>
      <c r="E16" s="138">
        <v>20</v>
      </c>
      <c r="F16" s="56"/>
      <c r="G16" s="56">
        <v>135</v>
      </c>
      <c r="H16" s="138">
        <v>145</v>
      </c>
      <c r="I16" s="56">
        <v>0</v>
      </c>
      <c r="J16" s="56"/>
      <c r="K16" s="56">
        <v>310</v>
      </c>
      <c r="L16" s="138">
        <v>296</v>
      </c>
      <c r="M16" s="138">
        <v>70</v>
      </c>
      <c r="N16" s="138">
        <v>1</v>
      </c>
      <c r="O16" s="56"/>
      <c r="P16" s="56">
        <v>16</v>
      </c>
      <c r="Q16" s="138">
        <v>23</v>
      </c>
      <c r="R16" s="138">
        <v>0</v>
      </c>
      <c r="S16" s="138">
        <v>0</v>
      </c>
      <c r="T16" s="56"/>
      <c r="U16" s="56">
        <v>13</v>
      </c>
      <c r="V16" s="56">
        <v>9</v>
      </c>
      <c r="W16" s="56">
        <v>8</v>
      </c>
      <c r="X16" s="56">
        <v>0</v>
      </c>
      <c r="Y16" s="56"/>
      <c r="Z16" s="56">
        <v>2925</v>
      </c>
      <c r="AA16" s="56">
        <v>2791</v>
      </c>
      <c r="AB16" s="56">
        <v>19</v>
      </c>
      <c r="AC16" s="56"/>
      <c r="AD16" s="56">
        <v>179</v>
      </c>
      <c r="AE16" s="56">
        <v>141</v>
      </c>
      <c r="AF16" s="56">
        <v>0</v>
      </c>
      <c r="AG16" s="56"/>
      <c r="AH16" s="56">
        <v>167</v>
      </c>
      <c r="AI16" s="138">
        <v>162</v>
      </c>
    </row>
    <row r="17" spans="1:35" s="41" customFormat="1" ht="24.95" customHeight="1">
      <c r="A17" s="54">
        <v>8</v>
      </c>
      <c r="B17" s="55" t="s">
        <v>22</v>
      </c>
      <c r="C17" s="56">
        <v>1066</v>
      </c>
      <c r="D17" s="138">
        <v>1088</v>
      </c>
      <c r="E17" s="138">
        <v>9</v>
      </c>
      <c r="F17" s="56"/>
      <c r="G17" s="56">
        <v>99</v>
      </c>
      <c r="H17" s="138">
        <v>109</v>
      </c>
      <c r="I17" s="56">
        <v>0</v>
      </c>
      <c r="J17" s="56"/>
      <c r="K17" s="56">
        <v>188</v>
      </c>
      <c r="L17" s="138">
        <v>142</v>
      </c>
      <c r="M17" s="138">
        <v>11</v>
      </c>
      <c r="N17" s="138">
        <v>4</v>
      </c>
      <c r="O17" s="56"/>
      <c r="P17" s="56">
        <v>28</v>
      </c>
      <c r="Q17" s="138">
        <v>30</v>
      </c>
      <c r="R17" s="138">
        <v>0</v>
      </c>
      <c r="S17" s="138">
        <v>0</v>
      </c>
      <c r="T17" s="56"/>
      <c r="U17" s="56">
        <v>6</v>
      </c>
      <c r="V17" s="56">
        <v>1</v>
      </c>
      <c r="W17" s="56">
        <v>0</v>
      </c>
      <c r="X17" s="56">
        <v>0</v>
      </c>
      <c r="Y17" s="56"/>
      <c r="Z17" s="56">
        <v>578</v>
      </c>
      <c r="AA17" s="56">
        <v>622</v>
      </c>
      <c r="AB17" s="56">
        <v>5</v>
      </c>
      <c r="AC17" s="56"/>
      <c r="AD17" s="56">
        <v>111</v>
      </c>
      <c r="AE17" s="56">
        <v>140</v>
      </c>
      <c r="AF17" s="56">
        <v>0</v>
      </c>
      <c r="AG17" s="56"/>
      <c r="AH17" s="56">
        <v>62</v>
      </c>
      <c r="AI17" s="138">
        <v>45</v>
      </c>
    </row>
    <row r="18" spans="1:35" s="41" customFormat="1" ht="24.95" customHeight="1">
      <c r="A18" s="54">
        <v>9</v>
      </c>
      <c r="B18" s="55" t="s">
        <v>66</v>
      </c>
      <c r="C18" s="56">
        <v>8558</v>
      </c>
      <c r="D18" s="138">
        <v>9344</v>
      </c>
      <c r="E18" s="138">
        <v>43</v>
      </c>
      <c r="F18" s="56"/>
      <c r="G18" s="56">
        <v>386</v>
      </c>
      <c r="H18" s="138">
        <v>401</v>
      </c>
      <c r="I18" s="56">
        <v>0</v>
      </c>
      <c r="J18" s="56"/>
      <c r="K18" s="56">
        <v>937</v>
      </c>
      <c r="L18" s="138">
        <v>1198</v>
      </c>
      <c r="M18" s="138">
        <v>193</v>
      </c>
      <c r="N18" s="138">
        <v>6</v>
      </c>
      <c r="O18" s="56"/>
      <c r="P18" s="56">
        <v>58</v>
      </c>
      <c r="Q18" s="138">
        <v>50</v>
      </c>
      <c r="R18" s="138">
        <v>2</v>
      </c>
      <c r="S18" s="138">
        <v>0</v>
      </c>
      <c r="T18" s="56"/>
      <c r="U18" s="56">
        <v>40</v>
      </c>
      <c r="V18" s="56">
        <v>23</v>
      </c>
      <c r="W18" s="56">
        <v>14</v>
      </c>
      <c r="X18" s="56">
        <v>3</v>
      </c>
      <c r="Y18" s="56"/>
      <c r="Z18" s="56">
        <v>5996</v>
      </c>
      <c r="AA18" s="56">
        <v>6320</v>
      </c>
      <c r="AB18" s="56">
        <v>36</v>
      </c>
      <c r="AC18" s="56"/>
      <c r="AD18" s="56">
        <v>966</v>
      </c>
      <c r="AE18" s="56">
        <v>1143</v>
      </c>
      <c r="AF18" s="56">
        <v>1</v>
      </c>
      <c r="AG18" s="56"/>
      <c r="AH18" s="56">
        <v>215</v>
      </c>
      <c r="AI18" s="138">
        <v>232</v>
      </c>
    </row>
    <row r="19" spans="1:35" s="41" customFormat="1" ht="24.95" customHeight="1">
      <c r="A19" s="54">
        <v>10</v>
      </c>
      <c r="B19" s="55" t="s">
        <v>7</v>
      </c>
      <c r="C19" s="56">
        <v>2051</v>
      </c>
      <c r="D19" s="138">
        <v>1806</v>
      </c>
      <c r="E19" s="138">
        <v>23</v>
      </c>
      <c r="F19" s="56"/>
      <c r="G19" s="56">
        <v>54</v>
      </c>
      <c r="H19" s="138">
        <v>53</v>
      </c>
      <c r="I19" s="56">
        <v>0</v>
      </c>
      <c r="J19" s="56"/>
      <c r="K19" s="56">
        <v>141</v>
      </c>
      <c r="L19" s="138">
        <v>120</v>
      </c>
      <c r="M19" s="138">
        <v>35</v>
      </c>
      <c r="N19" s="138">
        <v>0</v>
      </c>
      <c r="O19" s="56"/>
      <c r="P19" s="56">
        <v>2</v>
      </c>
      <c r="Q19" s="138">
        <v>4</v>
      </c>
      <c r="R19" s="138">
        <v>0</v>
      </c>
      <c r="S19" s="138">
        <v>0</v>
      </c>
      <c r="T19" s="56"/>
      <c r="U19" s="56">
        <v>4</v>
      </c>
      <c r="V19" s="56">
        <v>2</v>
      </c>
      <c r="W19" s="56">
        <v>2</v>
      </c>
      <c r="X19" s="56">
        <v>0</v>
      </c>
      <c r="Y19" s="56"/>
      <c r="Z19" s="56">
        <v>1610</v>
      </c>
      <c r="AA19" s="56">
        <v>1420</v>
      </c>
      <c r="AB19" s="56">
        <v>23</v>
      </c>
      <c r="AC19" s="56"/>
      <c r="AD19" s="56">
        <v>79</v>
      </c>
      <c r="AE19" s="56">
        <v>67</v>
      </c>
      <c r="AF19" s="56">
        <v>0</v>
      </c>
      <c r="AG19" s="56"/>
      <c r="AH19" s="56">
        <v>165</v>
      </c>
      <c r="AI19" s="138">
        <v>142</v>
      </c>
    </row>
    <row r="20" spans="1:35" s="41" customFormat="1" ht="24.95" customHeight="1">
      <c r="A20" s="54">
        <v>11</v>
      </c>
      <c r="B20" s="55" t="s">
        <v>23</v>
      </c>
      <c r="C20" s="56">
        <v>1830</v>
      </c>
      <c r="D20" s="138">
        <v>1960</v>
      </c>
      <c r="E20" s="138">
        <v>25</v>
      </c>
      <c r="F20" s="56"/>
      <c r="G20" s="56">
        <v>34</v>
      </c>
      <c r="H20" s="138">
        <v>37</v>
      </c>
      <c r="I20" s="56">
        <v>0</v>
      </c>
      <c r="J20" s="56"/>
      <c r="K20" s="56">
        <v>108</v>
      </c>
      <c r="L20" s="138">
        <v>115</v>
      </c>
      <c r="M20" s="138">
        <v>50</v>
      </c>
      <c r="N20" s="138">
        <v>0</v>
      </c>
      <c r="O20" s="56"/>
      <c r="P20" s="56">
        <v>7</v>
      </c>
      <c r="Q20" s="138">
        <v>5</v>
      </c>
      <c r="R20" s="138">
        <v>0</v>
      </c>
      <c r="S20" s="138">
        <v>0</v>
      </c>
      <c r="T20" s="56"/>
      <c r="U20" s="56">
        <v>7</v>
      </c>
      <c r="V20" s="56">
        <v>5</v>
      </c>
      <c r="W20" s="56">
        <v>3</v>
      </c>
      <c r="X20" s="56">
        <v>0</v>
      </c>
      <c r="Y20" s="56"/>
      <c r="Z20" s="56">
        <v>1612</v>
      </c>
      <c r="AA20" s="56">
        <v>1729</v>
      </c>
      <c r="AB20" s="56">
        <v>25</v>
      </c>
      <c r="AC20" s="56"/>
      <c r="AD20" s="56">
        <v>54</v>
      </c>
      <c r="AE20" s="56">
        <v>62</v>
      </c>
      <c r="AF20" s="56">
        <v>0</v>
      </c>
      <c r="AG20" s="56"/>
      <c r="AH20" s="56">
        <v>15</v>
      </c>
      <c r="AI20" s="138">
        <v>12</v>
      </c>
    </row>
    <row r="21" spans="1:35" s="41" customFormat="1" ht="24.95" customHeight="1">
      <c r="A21" s="54">
        <v>12</v>
      </c>
      <c r="B21" s="55" t="s">
        <v>8</v>
      </c>
      <c r="C21" s="56">
        <v>3109</v>
      </c>
      <c r="D21" s="138">
        <v>3061</v>
      </c>
      <c r="E21" s="138">
        <v>16</v>
      </c>
      <c r="F21" s="56"/>
      <c r="G21" s="56">
        <v>189</v>
      </c>
      <c r="H21" s="138">
        <v>199</v>
      </c>
      <c r="I21" s="56">
        <v>0</v>
      </c>
      <c r="J21" s="56"/>
      <c r="K21" s="56">
        <v>376</v>
      </c>
      <c r="L21" s="138">
        <v>371</v>
      </c>
      <c r="M21" s="138">
        <v>68</v>
      </c>
      <c r="N21" s="138">
        <v>1</v>
      </c>
      <c r="O21" s="56"/>
      <c r="P21" s="56">
        <v>27</v>
      </c>
      <c r="Q21" s="138">
        <v>31</v>
      </c>
      <c r="R21" s="138">
        <v>1</v>
      </c>
      <c r="S21" s="138">
        <v>0</v>
      </c>
      <c r="T21" s="56"/>
      <c r="U21" s="56">
        <v>30</v>
      </c>
      <c r="V21" s="56">
        <v>12</v>
      </c>
      <c r="W21" s="56">
        <v>4</v>
      </c>
      <c r="X21" s="56">
        <v>2</v>
      </c>
      <c r="Y21" s="56"/>
      <c r="Z21" s="56">
        <v>2034</v>
      </c>
      <c r="AA21" s="56">
        <v>1943</v>
      </c>
      <c r="AB21" s="56">
        <v>15</v>
      </c>
      <c r="AC21" s="56"/>
      <c r="AD21" s="56">
        <v>316</v>
      </c>
      <c r="AE21" s="56">
        <v>341</v>
      </c>
      <c r="AF21" s="56">
        <v>0</v>
      </c>
      <c r="AG21" s="56"/>
      <c r="AH21" s="56">
        <v>167</v>
      </c>
      <c r="AI21" s="138">
        <v>176</v>
      </c>
    </row>
    <row r="22" spans="1:35" s="41" customFormat="1" ht="24.95" customHeight="1">
      <c r="A22" s="54">
        <v>13</v>
      </c>
      <c r="B22" s="55" t="s">
        <v>9</v>
      </c>
      <c r="C22" s="56">
        <v>2225</v>
      </c>
      <c r="D22" s="138">
        <v>2078</v>
      </c>
      <c r="E22" s="138">
        <v>38</v>
      </c>
      <c r="F22" s="56"/>
      <c r="G22" s="56">
        <v>88</v>
      </c>
      <c r="H22" s="138">
        <v>76</v>
      </c>
      <c r="I22" s="56">
        <v>0</v>
      </c>
      <c r="J22" s="56"/>
      <c r="K22" s="56">
        <v>182</v>
      </c>
      <c r="L22" s="138">
        <v>195</v>
      </c>
      <c r="M22" s="138">
        <v>27</v>
      </c>
      <c r="N22" s="138">
        <v>2</v>
      </c>
      <c r="O22" s="56"/>
      <c r="P22" s="56">
        <v>16</v>
      </c>
      <c r="Q22" s="138">
        <v>14</v>
      </c>
      <c r="R22" s="138">
        <v>0</v>
      </c>
      <c r="S22" s="138">
        <v>0</v>
      </c>
      <c r="T22" s="56"/>
      <c r="U22" s="56">
        <v>8</v>
      </c>
      <c r="V22" s="56">
        <v>5</v>
      </c>
      <c r="W22" s="56">
        <v>1</v>
      </c>
      <c r="X22" s="56">
        <v>2</v>
      </c>
      <c r="Y22" s="56"/>
      <c r="Z22" s="56">
        <v>1730</v>
      </c>
      <c r="AA22" s="56">
        <v>1611</v>
      </c>
      <c r="AB22" s="56">
        <v>36</v>
      </c>
      <c r="AC22" s="56"/>
      <c r="AD22" s="56">
        <v>165</v>
      </c>
      <c r="AE22" s="56">
        <v>133</v>
      </c>
      <c r="AF22" s="56">
        <v>0</v>
      </c>
      <c r="AG22" s="56"/>
      <c r="AH22" s="56">
        <v>44</v>
      </c>
      <c r="AI22" s="138">
        <v>49</v>
      </c>
    </row>
    <row r="23" spans="1:35" s="41" customFormat="1" ht="24.95" customHeight="1">
      <c r="A23" s="54">
        <v>14</v>
      </c>
      <c r="B23" s="55" t="s">
        <v>24</v>
      </c>
      <c r="C23" s="56">
        <v>4000</v>
      </c>
      <c r="D23" s="138">
        <v>4287</v>
      </c>
      <c r="E23" s="138">
        <v>77</v>
      </c>
      <c r="F23" s="56"/>
      <c r="G23" s="56">
        <v>186</v>
      </c>
      <c r="H23" s="138">
        <v>199</v>
      </c>
      <c r="I23" s="56">
        <v>0</v>
      </c>
      <c r="J23" s="56"/>
      <c r="K23" s="56">
        <v>333</v>
      </c>
      <c r="L23" s="138">
        <v>381</v>
      </c>
      <c r="M23" s="138">
        <v>70</v>
      </c>
      <c r="N23" s="138">
        <v>3</v>
      </c>
      <c r="O23" s="56"/>
      <c r="P23" s="56">
        <v>19</v>
      </c>
      <c r="Q23" s="138">
        <v>13</v>
      </c>
      <c r="R23" s="138">
        <v>0</v>
      </c>
      <c r="S23" s="138">
        <v>0</v>
      </c>
      <c r="T23" s="56"/>
      <c r="U23" s="56">
        <v>18</v>
      </c>
      <c r="V23" s="56">
        <v>8</v>
      </c>
      <c r="W23" s="56">
        <v>5</v>
      </c>
      <c r="X23" s="56">
        <v>0</v>
      </c>
      <c r="Y23" s="56"/>
      <c r="Z23" s="56">
        <v>3053</v>
      </c>
      <c r="AA23" s="56">
        <v>3284</v>
      </c>
      <c r="AB23" s="56">
        <v>70</v>
      </c>
      <c r="AC23" s="56"/>
      <c r="AD23" s="56">
        <v>304</v>
      </c>
      <c r="AE23" s="56">
        <v>343</v>
      </c>
      <c r="AF23" s="56">
        <v>4</v>
      </c>
      <c r="AG23" s="56"/>
      <c r="AH23" s="56">
        <v>105</v>
      </c>
      <c r="AI23" s="138">
        <v>67</v>
      </c>
    </row>
    <row r="24" spans="1:35" s="41" customFormat="1" ht="24.95" customHeight="1">
      <c r="A24" s="54">
        <v>15</v>
      </c>
      <c r="B24" s="55" t="s">
        <v>10</v>
      </c>
      <c r="C24" s="56">
        <v>2642</v>
      </c>
      <c r="D24" s="138">
        <v>2420</v>
      </c>
      <c r="E24" s="138">
        <v>14</v>
      </c>
      <c r="F24" s="56"/>
      <c r="G24" s="56">
        <v>96</v>
      </c>
      <c r="H24" s="138">
        <v>118</v>
      </c>
      <c r="I24" s="56">
        <v>0</v>
      </c>
      <c r="J24" s="56"/>
      <c r="K24" s="56">
        <v>210</v>
      </c>
      <c r="L24" s="138">
        <v>192</v>
      </c>
      <c r="M24" s="138">
        <v>41</v>
      </c>
      <c r="N24" s="138">
        <v>2</v>
      </c>
      <c r="O24" s="56"/>
      <c r="P24" s="56">
        <v>17</v>
      </c>
      <c r="Q24" s="138">
        <v>18</v>
      </c>
      <c r="R24" s="138">
        <v>0</v>
      </c>
      <c r="S24" s="138">
        <v>0</v>
      </c>
      <c r="T24" s="56"/>
      <c r="U24" s="56">
        <v>21</v>
      </c>
      <c r="V24" s="56">
        <v>15</v>
      </c>
      <c r="W24" s="56">
        <v>9</v>
      </c>
      <c r="X24" s="56">
        <v>1</v>
      </c>
      <c r="Y24" s="56"/>
      <c r="Z24" s="56">
        <v>2093</v>
      </c>
      <c r="AA24" s="56">
        <v>1864</v>
      </c>
      <c r="AB24" s="56">
        <v>12</v>
      </c>
      <c r="AC24" s="56"/>
      <c r="AD24" s="56">
        <v>74</v>
      </c>
      <c r="AE24" s="56">
        <v>84</v>
      </c>
      <c r="AF24" s="56">
        <v>0</v>
      </c>
      <c r="AG24" s="56"/>
      <c r="AH24" s="56">
        <v>152</v>
      </c>
      <c r="AI24" s="138">
        <v>144</v>
      </c>
    </row>
    <row r="25" spans="1:35" s="41" customFormat="1" ht="24.95" customHeight="1">
      <c r="A25" s="54">
        <v>16</v>
      </c>
      <c r="B25" s="55" t="s">
        <v>11</v>
      </c>
      <c r="C25" s="56">
        <v>1748</v>
      </c>
      <c r="D25" s="138">
        <v>1596</v>
      </c>
      <c r="E25" s="138">
        <v>28</v>
      </c>
      <c r="F25" s="56"/>
      <c r="G25" s="56">
        <v>92</v>
      </c>
      <c r="H25" s="138">
        <v>93</v>
      </c>
      <c r="I25" s="56">
        <v>0</v>
      </c>
      <c r="J25" s="56"/>
      <c r="K25" s="56">
        <v>167</v>
      </c>
      <c r="L25" s="138">
        <v>125</v>
      </c>
      <c r="M25" s="138">
        <v>24</v>
      </c>
      <c r="N25" s="138">
        <v>0</v>
      </c>
      <c r="O25" s="56"/>
      <c r="P25" s="56">
        <v>13</v>
      </c>
      <c r="Q25" s="138">
        <v>10</v>
      </c>
      <c r="R25" s="138">
        <v>1</v>
      </c>
      <c r="S25" s="138">
        <v>0</v>
      </c>
      <c r="T25" s="56"/>
      <c r="U25" s="56">
        <v>10</v>
      </c>
      <c r="V25" s="56">
        <v>6</v>
      </c>
      <c r="W25" s="56">
        <v>3</v>
      </c>
      <c r="X25" s="56">
        <v>1</v>
      </c>
      <c r="Y25" s="56"/>
      <c r="Z25" s="56">
        <v>1177</v>
      </c>
      <c r="AA25" s="56">
        <v>1172</v>
      </c>
      <c r="AB25" s="56">
        <v>28</v>
      </c>
      <c r="AC25" s="56"/>
      <c r="AD25" s="56">
        <v>104</v>
      </c>
      <c r="AE25" s="56">
        <v>69</v>
      </c>
      <c r="AF25" s="56">
        <v>0</v>
      </c>
      <c r="AG25" s="56"/>
      <c r="AH25" s="56">
        <v>195</v>
      </c>
      <c r="AI25" s="138">
        <v>127</v>
      </c>
    </row>
    <row r="26" spans="1:35" s="41" customFormat="1" ht="24.95" customHeight="1">
      <c r="A26" s="54">
        <v>17</v>
      </c>
      <c r="B26" s="55" t="s">
        <v>12</v>
      </c>
      <c r="C26" s="56">
        <v>1620</v>
      </c>
      <c r="D26" s="138">
        <v>1609</v>
      </c>
      <c r="E26" s="138">
        <v>14</v>
      </c>
      <c r="F26" s="56"/>
      <c r="G26" s="56">
        <v>85</v>
      </c>
      <c r="H26" s="138">
        <v>79</v>
      </c>
      <c r="I26" s="56">
        <v>0</v>
      </c>
      <c r="J26" s="56"/>
      <c r="K26" s="56">
        <v>228</v>
      </c>
      <c r="L26" s="138">
        <v>297</v>
      </c>
      <c r="M26" s="138">
        <v>129</v>
      </c>
      <c r="N26" s="138">
        <v>2</v>
      </c>
      <c r="O26" s="56"/>
      <c r="P26" s="56">
        <v>26</v>
      </c>
      <c r="Q26" s="138">
        <v>21</v>
      </c>
      <c r="R26" s="138">
        <v>0</v>
      </c>
      <c r="S26" s="138">
        <v>0</v>
      </c>
      <c r="T26" s="56"/>
      <c r="U26" s="56">
        <v>20</v>
      </c>
      <c r="V26" s="56">
        <v>14</v>
      </c>
      <c r="W26" s="56">
        <v>6</v>
      </c>
      <c r="X26" s="56">
        <v>0</v>
      </c>
      <c r="Y26" s="56"/>
      <c r="Z26" s="56">
        <v>931</v>
      </c>
      <c r="AA26" s="56">
        <v>867</v>
      </c>
      <c r="AB26" s="56">
        <v>12</v>
      </c>
      <c r="AC26" s="56"/>
      <c r="AD26" s="56">
        <v>148</v>
      </c>
      <c r="AE26" s="56">
        <v>142</v>
      </c>
      <c r="AF26" s="56">
        <v>0</v>
      </c>
      <c r="AG26" s="56"/>
      <c r="AH26" s="56">
        <v>202</v>
      </c>
      <c r="AI26" s="138">
        <v>203</v>
      </c>
    </row>
    <row r="27" spans="1:35" s="41" customFormat="1" ht="24.95" customHeight="1">
      <c r="A27" s="54">
        <v>18</v>
      </c>
      <c r="B27" s="55" t="s">
        <v>13</v>
      </c>
      <c r="C27" s="56">
        <v>1021</v>
      </c>
      <c r="D27" s="138">
        <v>1060</v>
      </c>
      <c r="E27" s="138">
        <v>3</v>
      </c>
      <c r="F27" s="56"/>
      <c r="G27" s="56">
        <v>69</v>
      </c>
      <c r="H27" s="138">
        <v>86</v>
      </c>
      <c r="I27" s="56">
        <v>0</v>
      </c>
      <c r="J27" s="56"/>
      <c r="K27" s="56">
        <v>137</v>
      </c>
      <c r="L27" s="138">
        <v>123</v>
      </c>
      <c r="M27" s="138">
        <v>51</v>
      </c>
      <c r="N27" s="138">
        <v>1</v>
      </c>
      <c r="O27" s="56"/>
      <c r="P27" s="56">
        <v>13</v>
      </c>
      <c r="Q27" s="138">
        <v>15</v>
      </c>
      <c r="R27" s="138">
        <v>0</v>
      </c>
      <c r="S27" s="138">
        <v>0</v>
      </c>
      <c r="T27" s="56"/>
      <c r="U27" s="56">
        <v>7</v>
      </c>
      <c r="V27" s="56">
        <v>4</v>
      </c>
      <c r="W27" s="56">
        <v>1</v>
      </c>
      <c r="X27" s="56">
        <v>1</v>
      </c>
      <c r="Y27" s="56"/>
      <c r="Z27" s="56">
        <v>654</v>
      </c>
      <c r="AA27" s="56">
        <v>680</v>
      </c>
      <c r="AB27" s="56">
        <v>2</v>
      </c>
      <c r="AC27" s="56"/>
      <c r="AD27" s="56">
        <v>59</v>
      </c>
      <c r="AE27" s="56">
        <v>66</v>
      </c>
      <c r="AF27" s="56">
        <v>0</v>
      </c>
      <c r="AG27" s="56"/>
      <c r="AH27" s="56">
        <v>89</v>
      </c>
      <c r="AI27" s="138">
        <v>90</v>
      </c>
    </row>
    <row r="28" spans="1:35" s="41" customFormat="1" ht="24.95" customHeight="1">
      <c r="A28" s="54">
        <v>19</v>
      </c>
      <c r="B28" s="55" t="s">
        <v>14</v>
      </c>
      <c r="C28" s="56">
        <v>5073</v>
      </c>
      <c r="D28" s="138">
        <v>4769</v>
      </c>
      <c r="E28" s="138">
        <v>35</v>
      </c>
      <c r="F28" s="56"/>
      <c r="G28" s="56">
        <v>228</v>
      </c>
      <c r="H28" s="138">
        <v>193</v>
      </c>
      <c r="I28" s="56">
        <v>0</v>
      </c>
      <c r="J28" s="56"/>
      <c r="K28" s="56">
        <v>314</v>
      </c>
      <c r="L28" s="138">
        <v>329</v>
      </c>
      <c r="M28" s="138">
        <v>33</v>
      </c>
      <c r="N28" s="138">
        <v>2</v>
      </c>
      <c r="O28" s="56"/>
      <c r="P28" s="56">
        <v>16</v>
      </c>
      <c r="Q28" s="138">
        <v>13</v>
      </c>
      <c r="R28" s="138">
        <v>0</v>
      </c>
      <c r="S28" s="138">
        <v>0</v>
      </c>
      <c r="T28" s="56"/>
      <c r="U28" s="56">
        <v>26</v>
      </c>
      <c r="V28" s="56">
        <v>15</v>
      </c>
      <c r="W28" s="56">
        <v>13</v>
      </c>
      <c r="X28" s="56">
        <v>5</v>
      </c>
      <c r="Y28" s="56"/>
      <c r="Z28" s="56">
        <v>4097</v>
      </c>
      <c r="AA28" s="56">
        <v>3828</v>
      </c>
      <c r="AB28" s="56">
        <v>33</v>
      </c>
      <c r="AC28" s="56"/>
      <c r="AD28" s="56">
        <v>248</v>
      </c>
      <c r="AE28" s="56">
        <v>281</v>
      </c>
      <c r="AF28" s="56">
        <v>0</v>
      </c>
      <c r="AG28" s="56"/>
      <c r="AH28" s="56">
        <v>170</v>
      </c>
      <c r="AI28" s="138">
        <v>125</v>
      </c>
    </row>
    <row r="29" spans="1:35" s="41" customFormat="1" ht="24.95" customHeight="1">
      <c r="A29" s="54">
        <v>20</v>
      </c>
      <c r="B29" s="55" t="s">
        <v>15</v>
      </c>
      <c r="C29" s="56">
        <v>1832</v>
      </c>
      <c r="D29" s="138">
        <v>1743</v>
      </c>
      <c r="E29" s="138">
        <v>6</v>
      </c>
      <c r="F29" s="56"/>
      <c r="G29" s="56">
        <v>82</v>
      </c>
      <c r="H29" s="138">
        <v>63</v>
      </c>
      <c r="I29" s="56">
        <v>0</v>
      </c>
      <c r="J29" s="56"/>
      <c r="K29" s="56">
        <v>177</v>
      </c>
      <c r="L29" s="138">
        <v>178</v>
      </c>
      <c r="M29" s="138">
        <v>17</v>
      </c>
      <c r="N29" s="138">
        <v>0</v>
      </c>
      <c r="O29" s="56"/>
      <c r="P29" s="56">
        <v>6</v>
      </c>
      <c r="Q29" s="138">
        <v>5</v>
      </c>
      <c r="R29" s="138">
        <v>0</v>
      </c>
      <c r="S29" s="138">
        <v>0</v>
      </c>
      <c r="T29" s="56"/>
      <c r="U29" s="56">
        <v>8</v>
      </c>
      <c r="V29" s="56">
        <v>4</v>
      </c>
      <c r="W29" s="56">
        <v>3</v>
      </c>
      <c r="X29" s="56">
        <v>0</v>
      </c>
      <c r="Y29" s="56"/>
      <c r="Z29" s="56">
        <v>1324</v>
      </c>
      <c r="AA29" s="56">
        <v>1301</v>
      </c>
      <c r="AB29" s="56">
        <v>6</v>
      </c>
      <c r="AC29" s="56"/>
      <c r="AD29" s="56">
        <v>91</v>
      </c>
      <c r="AE29" s="56">
        <v>78</v>
      </c>
      <c r="AF29" s="56">
        <v>0</v>
      </c>
      <c r="AG29" s="56"/>
      <c r="AH29" s="56">
        <v>152</v>
      </c>
      <c r="AI29" s="138">
        <v>118</v>
      </c>
    </row>
    <row r="30" spans="1:35" s="41" customFormat="1" ht="24.95" customHeight="1">
      <c r="A30" s="54">
        <v>21</v>
      </c>
      <c r="B30" s="55" t="s">
        <v>16</v>
      </c>
      <c r="C30" s="56">
        <v>1794</v>
      </c>
      <c r="D30" s="138">
        <v>1764</v>
      </c>
      <c r="E30" s="138">
        <v>12</v>
      </c>
      <c r="F30" s="56"/>
      <c r="G30" s="56">
        <v>116</v>
      </c>
      <c r="H30" s="138">
        <v>112</v>
      </c>
      <c r="I30" s="56">
        <v>0</v>
      </c>
      <c r="J30" s="56"/>
      <c r="K30" s="56">
        <v>207</v>
      </c>
      <c r="L30" s="138">
        <v>195</v>
      </c>
      <c r="M30" s="138">
        <v>62</v>
      </c>
      <c r="N30" s="138">
        <v>0</v>
      </c>
      <c r="O30" s="56"/>
      <c r="P30" s="56">
        <v>28</v>
      </c>
      <c r="Q30" s="138">
        <v>26</v>
      </c>
      <c r="R30" s="138">
        <v>0</v>
      </c>
      <c r="S30" s="138">
        <v>0</v>
      </c>
      <c r="T30" s="56"/>
      <c r="U30" s="56">
        <v>16</v>
      </c>
      <c r="V30" s="56">
        <v>7</v>
      </c>
      <c r="W30" s="56">
        <v>5</v>
      </c>
      <c r="X30" s="56">
        <v>0</v>
      </c>
      <c r="Y30" s="56"/>
      <c r="Z30" s="56">
        <v>1240</v>
      </c>
      <c r="AA30" s="56">
        <v>1225</v>
      </c>
      <c r="AB30" s="56">
        <v>12</v>
      </c>
      <c r="AC30" s="56"/>
      <c r="AD30" s="56">
        <v>90</v>
      </c>
      <c r="AE30" s="56">
        <v>87</v>
      </c>
      <c r="AF30" s="56">
        <v>0</v>
      </c>
      <c r="AG30" s="56"/>
      <c r="AH30" s="56">
        <v>113</v>
      </c>
      <c r="AI30" s="138">
        <v>119</v>
      </c>
    </row>
    <row r="31" spans="1:35" s="41" customFormat="1" ht="24.95" customHeight="1">
      <c r="A31" s="54">
        <v>22</v>
      </c>
      <c r="B31" s="55" t="s">
        <v>17</v>
      </c>
      <c r="C31" s="56">
        <v>1881</v>
      </c>
      <c r="D31" s="138">
        <v>1861</v>
      </c>
      <c r="E31" s="138">
        <v>12</v>
      </c>
      <c r="F31" s="56"/>
      <c r="G31" s="56">
        <v>97</v>
      </c>
      <c r="H31" s="138">
        <v>88</v>
      </c>
      <c r="I31" s="56">
        <v>0</v>
      </c>
      <c r="J31" s="56"/>
      <c r="K31" s="56">
        <v>124</v>
      </c>
      <c r="L31" s="138">
        <v>122</v>
      </c>
      <c r="M31" s="138">
        <v>30</v>
      </c>
      <c r="N31" s="138">
        <v>0</v>
      </c>
      <c r="O31" s="56"/>
      <c r="P31" s="56">
        <v>9</v>
      </c>
      <c r="Q31" s="138">
        <v>11</v>
      </c>
      <c r="R31" s="138">
        <v>0</v>
      </c>
      <c r="S31" s="138">
        <v>0</v>
      </c>
      <c r="T31" s="56"/>
      <c r="U31" s="56">
        <v>7</v>
      </c>
      <c r="V31" s="56">
        <v>3</v>
      </c>
      <c r="W31" s="56">
        <v>3</v>
      </c>
      <c r="X31" s="56">
        <v>0</v>
      </c>
      <c r="Y31" s="56"/>
      <c r="Z31" s="56">
        <v>1409</v>
      </c>
      <c r="AA31" s="56">
        <v>1472</v>
      </c>
      <c r="AB31" s="56">
        <v>12</v>
      </c>
      <c r="AC31" s="56"/>
      <c r="AD31" s="56">
        <v>125</v>
      </c>
      <c r="AE31" s="56">
        <v>104</v>
      </c>
      <c r="AF31" s="56">
        <v>0</v>
      </c>
      <c r="AG31" s="56"/>
      <c r="AH31" s="56">
        <v>117</v>
      </c>
      <c r="AI31" s="138">
        <v>64</v>
      </c>
    </row>
    <row r="32" spans="1:35" s="41" customFormat="1" ht="24.95" customHeight="1">
      <c r="A32" s="54">
        <v>23</v>
      </c>
      <c r="B32" s="36" t="s">
        <v>19</v>
      </c>
      <c r="C32" s="56">
        <v>1021</v>
      </c>
      <c r="D32" s="138">
        <v>1185</v>
      </c>
      <c r="E32" s="138">
        <v>13</v>
      </c>
      <c r="F32" s="56"/>
      <c r="G32" s="56">
        <v>118</v>
      </c>
      <c r="H32" s="138">
        <v>150</v>
      </c>
      <c r="I32" s="56">
        <v>0</v>
      </c>
      <c r="J32" s="56"/>
      <c r="K32" s="56">
        <v>99</v>
      </c>
      <c r="L32" s="138">
        <v>123</v>
      </c>
      <c r="M32" s="138">
        <v>40</v>
      </c>
      <c r="N32" s="138">
        <v>0</v>
      </c>
      <c r="O32" s="56"/>
      <c r="P32" s="56">
        <v>30</v>
      </c>
      <c r="Q32" s="138">
        <v>27</v>
      </c>
      <c r="R32" s="138">
        <v>0</v>
      </c>
      <c r="S32" s="138">
        <v>0</v>
      </c>
      <c r="T32" s="56"/>
      <c r="U32" s="56">
        <v>12</v>
      </c>
      <c r="V32" s="56">
        <v>9</v>
      </c>
      <c r="W32" s="56">
        <v>5</v>
      </c>
      <c r="X32" s="56">
        <v>0</v>
      </c>
      <c r="Y32" s="56"/>
      <c r="Z32" s="56">
        <v>650</v>
      </c>
      <c r="AA32" s="56">
        <v>714</v>
      </c>
      <c r="AB32" s="56">
        <v>13</v>
      </c>
      <c r="AC32" s="56"/>
      <c r="AD32" s="56">
        <v>80</v>
      </c>
      <c r="AE32" s="56">
        <v>128</v>
      </c>
      <c r="AF32" s="56">
        <v>0</v>
      </c>
      <c r="AG32" s="56"/>
      <c r="AH32" s="56">
        <v>44</v>
      </c>
      <c r="AI32" s="138">
        <v>43</v>
      </c>
    </row>
    <row r="33" spans="1:35" s="41" customFormat="1" ht="24.95" customHeight="1">
      <c r="A33" s="54">
        <v>24</v>
      </c>
      <c r="B33" s="36" t="s">
        <v>18</v>
      </c>
      <c r="C33" s="56">
        <v>1594</v>
      </c>
      <c r="D33" s="138">
        <v>1375</v>
      </c>
      <c r="E33" s="138">
        <v>9</v>
      </c>
      <c r="F33" s="56"/>
      <c r="G33" s="56">
        <v>96</v>
      </c>
      <c r="H33" s="138">
        <v>97</v>
      </c>
      <c r="I33" s="56">
        <v>0</v>
      </c>
      <c r="J33" s="56"/>
      <c r="K33" s="56">
        <v>165</v>
      </c>
      <c r="L33" s="138">
        <v>97</v>
      </c>
      <c r="M33" s="138">
        <v>20</v>
      </c>
      <c r="N33" s="138">
        <v>0</v>
      </c>
      <c r="O33" s="56"/>
      <c r="P33" s="56">
        <v>18</v>
      </c>
      <c r="Q33" s="138">
        <v>13</v>
      </c>
      <c r="R33" s="138">
        <v>0</v>
      </c>
      <c r="S33" s="138">
        <v>0</v>
      </c>
      <c r="T33" s="56"/>
      <c r="U33" s="56">
        <v>14</v>
      </c>
      <c r="V33" s="56">
        <v>9</v>
      </c>
      <c r="W33" s="56">
        <v>8</v>
      </c>
      <c r="X33" s="56">
        <v>0</v>
      </c>
      <c r="Y33" s="56"/>
      <c r="Z33" s="56">
        <v>1103</v>
      </c>
      <c r="AA33" s="56">
        <v>984</v>
      </c>
      <c r="AB33" s="56">
        <v>9</v>
      </c>
      <c r="AC33" s="56"/>
      <c r="AD33" s="56">
        <v>129</v>
      </c>
      <c r="AE33" s="56">
        <v>117</v>
      </c>
      <c r="AF33" s="56">
        <v>0</v>
      </c>
      <c r="AG33" s="56"/>
      <c r="AH33" s="56">
        <v>83</v>
      </c>
      <c r="AI33" s="138">
        <v>67</v>
      </c>
    </row>
    <row r="34" spans="1:35" s="41" customFormat="1" ht="2.25" customHeight="1">
      <c r="A34" s="5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39"/>
      <c r="R34" s="139"/>
      <c r="S34" s="59"/>
      <c r="T34" s="59"/>
      <c r="U34" s="59"/>
      <c r="V34" s="59"/>
      <c r="W34" s="59"/>
      <c r="X34" s="59"/>
      <c r="Y34" s="59"/>
      <c r="Z34" s="59"/>
      <c r="AA34" s="56"/>
      <c r="AB34" s="59"/>
      <c r="AC34" s="59"/>
      <c r="AD34" s="59"/>
      <c r="AE34" s="59"/>
      <c r="AF34" s="59"/>
      <c r="AG34" s="59"/>
      <c r="AH34" s="59"/>
      <c r="AI34" s="59"/>
    </row>
    <row r="35" spans="1:35" s="41" customFormat="1" ht="34.5" customHeight="1">
      <c r="A35" s="208" t="s">
        <v>40</v>
      </c>
      <c r="B35" s="209"/>
      <c r="C35" s="60">
        <v>66046</v>
      </c>
      <c r="D35" s="60">
        <v>65310</v>
      </c>
      <c r="E35" s="60">
        <v>607</v>
      </c>
      <c r="F35" s="60">
        <v>0</v>
      </c>
      <c r="G35" s="60">
        <v>3039</v>
      </c>
      <c r="H35" s="60">
        <v>3120</v>
      </c>
      <c r="I35" s="60">
        <v>0</v>
      </c>
      <c r="J35" s="60">
        <v>0</v>
      </c>
      <c r="K35" s="60">
        <v>6209</v>
      </c>
      <c r="L35" s="60">
        <v>6238</v>
      </c>
      <c r="M35" s="60">
        <v>1228</v>
      </c>
      <c r="N35" s="60">
        <v>26</v>
      </c>
      <c r="O35" s="60">
        <v>0</v>
      </c>
      <c r="P35" s="60">
        <v>510</v>
      </c>
      <c r="Q35" s="60">
        <v>477</v>
      </c>
      <c r="R35" s="60">
        <v>7</v>
      </c>
      <c r="S35" s="60">
        <v>0</v>
      </c>
      <c r="T35" s="60">
        <v>0</v>
      </c>
      <c r="U35" s="60">
        <v>414</v>
      </c>
      <c r="V35" s="60">
        <v>242</v>
      </c>
      <c r="W35" s="60">
        <v>149</v>
      </c>
      <c r="X35" s="60">
        <v>20</v>
      </c>
      <c r="Y35" s="60">
        <v>0</v>
      </c>
      <c r="Z35" s="60">
        <v>49016</v>
      </c>
      <c r="AA35" s="60">
        <v>48178</v>
      </c>
      <c r="AB35" s="60">
        <v>575</v>
      </c>
      <c r="AC35" s="60">
        <v>0</v>
      </c>
      <c r="AD35" s="60">
        <v>4240</v>
      </c>
      <c r="AE35" s="60">
        <v>4537</v>
      </c>
      <c r="AF35" s="60">
        <v>6</v>
      </c>
      <c r="AG35" s="60">
        <v>0</v>
      </c>
      <c r="AH35" s="60">
        <v>3032</v>
      </c>
      <c r="AI35" s="60">
        <v>2760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21" t="s">
        <v>73</v>
      </c>
      <c r="B1" s="221"/>
      <c r="C1" s="221"/>
      <c r="D1" s="221"/>
      <c r="E1" s="221"/>
      <c r="F1" s="221"/>
      <c r="G1" s="221"/>
      <c r="H1" s="221"/>
      <c r="I1" s="221"/>
    </row>
    <row r="2" spans="1:15" ht="18.75" customHeight="1">
      <c r="A2" s="226" t="s">
        <v>25</v>
      </c>
      <c r="B2" s="223" t="s">
        <v>41</v>
      </c>
      <c r="C2" s="230" t="s">
        <v>32</v>
      </c>
      <c r="D2" s="230" t="s">
        <v>33</v>
      </c>
      <c r="E2" s="230" t="s">
        <v>34</v>
      </c>
      <c r="F2" s="230" t="s">
        <v>67</v>
      </c>
      <c r="G2" s="233" t="s">
        <v>53</v>
      </c>
      <c r="H2" s="234"/>
      <c r="I2" s="235"/>
    </row>
    <row r="3" spans="1:15" ht="54" customHeight="1">
      <c r="A3" s="227"/>
      <c r="B3" s="224"/>
      <c r="C3" s="231"/>
      <c r="D3" s="231"/>
      <c r="E3" s="231"/>
      <c r="F3" s="231"/>
      <c r="G3" s="236"/>
      <c r="H3" s="237"/>
      <c r="I3" s="238"/>
    </row>
    <row r="4" spans="1:15" ht="20.25" customHeight="1">
      <c r="A4" s="227"/>
      <c r="B4" s="224"/>
      <c r="C4" s="231"/>
      <c r="D4" s="231"/>
      <c r="E4" s="231"/>
      <c r="F4" s="231"/>
      <c r="G4" s="206">
        <v>2021</v>
      </c>
      <c r="H4" s="206">
        <v>2022</v>
      </c>
      <c r="I4" s="206" t="s">
        <v>28</v>
      </c>
    </row>
    <row r="5" spans="1:15" ht="42" customHeight="1">
      <c r="A5" s="227"/>
      <c r="B5" s="224"/>
      <c r="C5" s="232"/>
      <c r="D5" s="232"/>
      <c r="E5" s="232"/>
      <c r="F5" s="232"/>
      <c r="G5" s="207"/>
      <c r="H5" s="207"/>
      <c r="I5" s="207"/>
      <c r="K5" s="19"/>
    </row>
    <row r="6" spans="1:15" ht="19.5" customHeight="1">
      <c r="A6" s="228"/>
      <c r="B6" s="225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97">
        <v>38</v>
      </c>
      <c r="D8" s="98">
        <v>11</v>
      </c>
      <c r="E8" s="98">
        <v>13</v>
      </c>
      <c r="F8" s="29">
        <f>E8/(D8+C8)</f>
        <v>0.26530612244897961</v>
      </c>
      <c r="G8" s="104">
        <v>33</v>
      </c>
      <c r="H8" s="104">
        <v>36</v>
      </c>
      <c r="I8" s="98">
        <v>0</v>
      </c>
    </row>
    <row r="9" spans="1:15" ht="23.1" customHeight="1">
      <c r="A9" s="3">
        <v>2</v>
      </c>
      <c r="B9" s="9" t="s">
        <v>2</v>
      </c>
      <c r="C9" s="99">
        <v>50</v>
      </c>
      <c r="D9" s="100">
        <v>17</v>
      </c>
      <c r="E9" s="100">
        <v>18</v>
      </c>
      <c r="F9" s="29">
        <f t="shared" ref="F9:F15" si="0">E9/(D9+C9)</f>
        <v>0.26865671641791045</v>
      </c>
      <c r="G9" s="105">
        <v>41</v>
      </c>
      <c r="H9" s="105">
        <v>49</v>
      </c>
      <c r="I9" s="100">
        <v>0</v>
      </c>
    </row>
    <row r="10" spans="1:15" ht="23.1" customHeight="1">
      <c r="A10" s="3">
        <v>3</v>
      </c>
      <c r="B10" s="9" t="s">
        <v>3</v>
      </c>
      <c r="C10" s="99">
        <v>254</v>
      </c>
      <c r="D10" s="100">
        <v>125</v>
      </c>
      <c r="E10" s="100">
        <v>112</v>
      </c>
      <c r="F10" s="29">
        <f t="shared" si="0"/>
        <v>0.29551451187335093</v>
      </c>
      <c r="G10" s="105">
        <v>239</v>
      </c>
      <c r="H10" s="105">
        <v>267</v>
      </c>
      <c r="I10" s="100">
        <v>0</v>
      </c>
    </row>
    <row r="11" spans="1:15" ht="23.1" customHeight="1">
      <c r="A11" s="3">
        <v>4</v>
      </c>
      <c r="B11" s="9" t="s">
        <v>21</v>
      </c>
      <c r="C11" s="99">
        <v>280</v>
      </c>
      <c r="D11" s="100">
        <v>55</v>
      </c>
      <c r="E11" s="100">
        <v>48</v>
      </c>
      <c r="F11" s="29">
        <f t="shared" si="0"/>
        <v>0.14328358208955225</v>
      </c>
      <c r="G11" s="105">
        <v>303</v>
      </c>
      <c r="H11" s="105">
        <v>287</v>
      </c>
      <c r="I11" s="100">
        <v>0</v>
      </c>
    </row>
    <row r="12" spans="1:15" ht="23.1" customHeight="1">
      <c r="A12" s="3">
        <v>5</v>
      </c>
      <c r="B12" s="9" t="s">
        <v>4</v>
      </c>
      <c r="C12" s="99">
        <v>57</v>
      </c>
      <c r="D12" s="100">
        <v>19</v>
      </c>
      <c r="E12" s="100">
        <v>24</v>
      </c>
      <c r="F12" s="29">
        <f t="shared" si="0"/>
        <v>0.31578947368421051</v>
      </c>
      <c r="G12" s="105">
        <v>62</v>
      </c>
      <c r="H12" s="105">
        <v>52</v>
      </c>
      <c r="I12" s="100">
        <v>0</v>
      </c>
    </row>
    <row r="13" spans="1:15" ht="23.1" customHeight="1">
      <c r="A13" s="3">
        <v>6</v>
      </c>
      <c r="B13" s="9" t="s">
        <v>5</v>
      </c>
      <c r="C13" s="99">
        <v>104</v>
      </c>
      <c r="D13" s="100">
        <v>48</v>
      </c>
      <c r="E13" s="100">
        <v>32</v>
      </c>
      <c r="F13" s="29">
        <f t="shared" si="0"/>
        <v>0.21052631578947367</v>
      </c>
      <c r="G13" s="105">
        <v>92</v>
      </c>
      <c r="H13" s="105">
        <v>120</v>
      </c>
      <c r="I13" s="100">
        <v>1</v>
      </c>
    </row>
    <row r="14" spans="1:15" ht="23.1" customHeight="1">
      <c r="A14" s="3">
        <v>7</v>
      </c>
      <c r="B14" s="9" t="s">
        <v>6</v>
      </c>
      <c r="C14" s="99">
        <v>117</v>
      </c>
      <c r="D14" s="100">
        <v>26</v>
      </c>
      <c r="E14" s="100">
        <v>38</v>
      </c>
      <c r="F14" s="29">
        <f t="shared" si="0"/>
        <v>0.26573426573426573</v>
      </c>
      <c r="G14" s="105">
        <v>103</v>
      </c>
      <c r="H14" s="105">
        <v>105</v>
      </c>
      <c r="I14" s="100">
        <v>0</v>
      </c>
    </row>
    <row r="15" spans="1:15" ht="23.1" customHeight="1">
      <c r="A15" s="3">
        <v>8</v>
      </c>
      <c r="B15" s="9" t="s">
        <v>22</v>
      </c>
      <c r="C15" s="99">
        <v>37</v>
      </c>
      <c r="D15" s="100">
        <v>21</v>
      </c>
      <c r="E15" s="100">
        <v>16</v>
      </c>
      <c r="F15" s="29">
        <f t="shared" si="0"/>
        <v>0.27586206896551724</v>
      </c>
      <c r="G15" s="105">
        <v>32</v>
      </c>
      <c r="H15" s="105">
        <v>42</v>
      </c>
      <c r="I15" s="100">
        <v>0</v>
      </c>
    </row>
    <row r="16" spans="1:15" ht="23.1" customHeight="1">
      <c r="A16" s="31">
        <v>9</v>
      </c>
      <c r="B16" s="9" t="s">
        <v>71</v>
      </c>
      <c r="C16" s="99">
        <v>387</v>
      </c>
      <c r="D16" s="100">
        <v>151</v>
      </c>
      <c r="E16" s="100">
        <v>110</v>
      </c>
      <c r="F16" s="29">
        <f t="shared" ref="F16" si="1">+E16/(D16+C16)</f>
        <v>0.20446096654275092</v>
      </c>
      <c r="G16" s="105">
        <v>358</v>
      </c>
      <c r="H16" s="105">
        <v>428</v>
      </c>
      <c r="I16" s="100">
        <v>0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99">
        <v>49</v>
      </c>
      <c r="D17" s="100">
        <v>31</v>
      </c>
      <c r="E17" s="100">
        <v>40</v>
      </c>
      <c r="F17" s="29">
        <f t="shared" ref="F17:F31" si="2">E17/(D17+C17)</f>
        <v>0.5</v>
      </c>
      <c r="G17" s="105">
        <v>46</v>
      </c>
      <c r="H17" s="105">
        <v>40</v>
      </c>
      <c r="I17" s="100">
        <v>0</v>
      </c>
    </row>
    <row r="18" spans="1:9" ht="23.1" customHeight="1">
      <c r="A18" s="3">
        <v>11</v>
      </c>
      <c r="B18" s="9" t="s">
        <v>23</v>
      </c>
      <c r="C18" s="99">
        <v>89</v>
      </c>
      <c r="D18" s="100">
        <v>6</v>
      </c>
      <c r="E18" s="100">
        <v>6</v>
      </c>
      <c r="F18" s="29">
        <f t="shared" si="2"/>
        <v>6.3157894736842107E-2</v>
      </c>
      <c r="G18" s="105">
        <v>102</v>
      </c>
      <c r="H18" s="105">
        <v>89</v>
      </c>
      <c r="I18" s="100">
        <v>0</v>
      </c>
    </row>
    <row r="19" spans="1:9" ht="23.1" customHeight="1">
      <c r="A19" s="3">
        <v>12</v>
      </c>
      <c r="B19" s="9" t="s">
        <v>8</v>
      </c>
      <c r="C19" s="99">
        <v>54</v>
      </c>
      <c r="D19" s="100">
        <v>45</v>
      </c>
      <c r="E19" s="100">
        <v>34</v>
      </c>
      <c r="F19" s="29">
        <f t="shared" si="2"/>
        <v>0.34343434343434343</v>
      </c>
      <c r="G19" s="105">
        <v>47</v>
      </c>
      <c r="H19" s="105">
        <v>65</v>
      </c>
      <c r="I19" s="100">
        <v>0</v>
      </c>
    </row>
    <row r="20" spans="1:9" ht="23.1" customHeight="1">
      <c r="A20" s="3">
        <v>13</v>
      </c>
      <c r="B20" s="9" t="s">
        <v>9</v>
      </c>
      <c r="C20" s="99">
        <v>59</v>
      </c>
      <c r="D20" s="100">
        <v>30</v>
      </c>
      <c r="E20" s="100">
        <v>27</v>
      </c>
      <c r="F20" s="29">
        <f t="shared" si="2"/>
        <v>0.30337078651685395</v>
      </c>
      <c r="G20" s="105">
        <v>56</v>
      </c>
      <c r="H20" s="105">
        <v>62</v>
      </c>
      <c r="I20" s="100">
        <v>0</v>
      </c>
    </row>
    <row r="21" spans="1:9" ht="23.1" customHeight="1">
      <c r="A21" s="3">
        <v>14</v>
      </c>
      <c r="B21" s="9" t="s">
        <v>24</v>
      </c>
      <c r="C21" s="99">
        <v>146</v>
      </c>
      <c r="D21" s="100">
        <v>52</v>
      </c>
      <c r="E21" s="100">
        <v>76</v>
      </c>
      <c r="F21" s="29">
        <f t="shared" si="2"/>
        <v>0.38383838383838381</v>
      </c>
      <c r="G21" s="105">
        <v>130</v>
      </c>
      <c r="H21" s="105">
        <v>122</v>
      </c>
      <c r="I21" s="100">
        <v>0</v>
      </c>
    </row>
    <row r="22" spans="1:9" ht="23.1" customHeight="1">
      <c r="A22" s="3">
        <v>15</v>
      </c>
      <c r="B22" s="9" t="s">
        <v>10</v>
      </c>
      <c r="C22" s="99">
        <v>99</v>
      </c>
      <c r="D22" s="100">
        <v>44</v>
      </c>
      <c r="E22" s="100">
        <v>41</v>
      </c>
      <c r="F22" s="29">
        <f t="shared" si="2"/>
        <v>0.28671328671328672</v>
      </c>
      <c r="G22" s="105">
        <v>100</v>
      </c>
      <c r="H22" s="105">
        <v>102</v>
      </c>
      <c r="I22" s="100">
        <v>0</v>
      </c>
    </row>
    <row r="23" spans="1:9" ht="23.1" customHeight="1">
      <c r="A23" s="3">
        <v>16</v>
      </c>
      <c r="B23" s="9" t="s">
        <v>11</v>
      </c>
      <c r="C23" s="99">
        <v>27</v>
      </c>
      <c r="D23" s="100">
        <v>27</v>
      </c>
      <c r="E23" s="100">
        <v>26</v>
      </c>
      <c r="F23" s="29">
        <f t="shared" si="2"/>
        <v>0.48148148148148145</v>
      </c>
      <c r="G23" s="105">
        <v>25</v>
      </c>
      <c r="H23" s="105">
        <v>28</v>
      </c>
      <c r="I23" s="100">
        <v>0</v>
      </c>
    </row>
    <row r="24" spans="1:9" ht="23.1" customHeight="1">
      <c r="A24" s="3">
        <v>17</v>
      </c>
      <c r="B24" s="9" t="s">
        <v>12</v>
      </c>
      <c r="C24" s="101">
        <v>26</v>
      </c>
      <c r="D24" s="100">
        <v>4</v>
      </c>
      <c r="E24" s="100">
        <v>7</v>
      </c>
      <c r="F24" s="29">
        <f t="shared" si="2"/>
        <v>0.23333333333333334</v>
      </c>
      <c r="G24" s="105">
        <v>19</v>
      </c>
      <c r="H24" s="105">
        <v>23</v>
      </c>
      <c r="I24" s="100">
        <v>0</v>
      </c>
    </row>
    <row r="25" spans="1:9" ht="23.1" customHeight="1">
      <c r="A25" s="3">
        <v>18</v>
      </c>
      <c r="B25" s="9" t="s">
        <v>13</v>
      </c>
      <c r="C25" s="101">
        <v>50</v>
      </c>
      <c r="D25" s="100">
        <v>24</v>
      </c>
      <c r="E25" s="100">
        <v>28</v>
      </c>
      <c r="F25" s="29">
        <f t="shared" si="2"/>
        <v>0.3783783783783784</v>
      </c>
      <c r="G25" s="105">
        <v>44</v>
      </c>
      <c r="H25" s="105">
        <v>46</v>
      </c>
      <c r="I25" s="100">
        <v>0</v>
      </c>
    </row>
    <row r="26" spans="1:9" ht="23.1" customHeight="1">
      <c r="A26" s="3">
        <v>19</v>
      </c>
      <c r="B26" s="9" t="s">
        <v>14</v>
      </c>
      <c r="C26" s="101">
        <v>186</v>
      </c>
      <c r="D26" s="100">
        <v>50</v>
      </c>
      <c r="E26" s="100">
        <v>49</v>
      </c>
      <c r="F26" s="29">
        <f t="shared" si="2"/>
        <v>0.2076271186440678</v>
      </c>
      <c r="G26" s="105">
        <v>164</v>
      </c>
      <c r="H26" s="105">
        <v>187</v>
      </c>
      <c r="I26" s="100">
        <v>0</v>
      </c>
    </row>
    <row r="27" spans="1:9" ht="23.1" customHeight="1">
      <c r="A27" s="3">
        <v>20</v>
      </c>
      <c r="B27" s="9" t="s">
        <v>15</v>
      </c>
      <c r="C27" s="101">
        <v>85</v>
      </c>
      <c r="D27" s="100">
        <v>19</v>
      </c>
      <c r="E27" s="100">
        <v>10</v>
      </c>
      <c r="F27" s="29">
        <f t="shared" si="2"/>
        <v>9.6153846153846159E-2</v>
      </c>
      <c r="G27" s="105">
        <v>72</v>
      </c>
      <c r="H27" s="105">
        <v>94</v>
      </c>
      <c r="I27" s="100">
        <v>0</v>
      </c>
    </row>
    <row r="28" spans="1:9" ht="23.1" customHeight="1">
      <c r="A28" s="3">
        <v>21</v>
      </c>
      <c r="B28" s="9" t="s">
        <v>16</v>
      </c>
      <c r="C28" s="101">
        <v>35</v>
      </c>
      <c r="D28" s="100">
        <v>12</v>
      </c>
      <c r="E28" s="100">
        <v>16</v>
      </c>
      <c r="F28" s="29">
        <f t="shared" si="2"/>
        <v>0.34042553191489361</v>
      </c>
      <c r="G28" s="105">
        <v>36</v>
      </c>
      <c r="H28" s="105">
        <v>31</v>
      </c>
      <c r="I28" s="100">
        <v>0</v>
      </c>
    </row>
    <row r="29" spans="1:9" ht="23.1" customHeight="1">
      <c r="A29" s="3">
        <v>22</v>
      </c>
      <c r="B29" s="9" t="s">
        <v>17</v>
      </c>
      <c r="C29" s="101">
        <v>60</v>
      </c>
      <c r="D29" s="100">
        <v>24</v>
      </c>
      <c r="E29" s="100">
        <v>28</v>
      </c>
      <c r="F29" s="29">
        <f t="shared" si="2"/>
        <v>0.33333333333333331</v>
      </c>
      <c r="G29" s="105">
        <v>42</v>
      </c>
      <c r="H29" s="105">
        <v>56</v>
      </c>
      <c r="I29" s="100">
        <v>0</v>
      </c>
    </row>
    <row r="30" spans="1:9" ht="23.1" customHeight="1">
      <c r="A30" s="3">
        <v>23</v>
      </c>
      <c r="B30" s="9" t="s">
        <v>19</v>
      </c>
      <c r="C30" s="101">
        <v>27</v>
      </c>
      <c r="D30" s="100">
        <v>9</v>
      </c>
      <c r="E30" s="100">
        <v>6</v>
      </c>
      <c r="F30" s="29">
        <f t="shared" si="2"/>
        <v>0.16666666666666666</v>
      </c>
      <c r="G30" s="105">
        <v>23</v>
      </c>
      <c r="H30" s="105">
        <v>30</v>
      </c>
      <c r="I30" s="100">
        <v>0</v>
      </c>
    </row>
    <row r="31" spans="1:9" ht="23.1" customHeight="1">
      <c r="A31" s="3">
        <v>24</v>
      </c>
      <c r="B31" s="9" t="s">
        <v>18</v>
      </c>
      <c r="C31" s="101">
        <v>41</v>
      </c>
      <c r="D31" s="100">
        <v>9</v>
      </c>
      <c r="E31" s="100">
        <v>11</v>
      </c>
      <c r="F31" s="29">
        <f t="shared" si="2"/>
        <v>0.22</v>
      </c>
      <c r="G31" s="105">
        <v>32</v>
      </c>
      <c r="H31" s="105">
        <v>39</v>
      </c>
      <c r="I31" s="100">
        <v>0</v>
      </c>
    </row>
    <row r="32" spans="1:9" ht="28.5" customHeight="1">
      <c r="A32" s="222" t="s">
        <v>40</v>
      </c>
      <c r="B32" s="222"/>
      <c r="C32" s="102">
        <v>2357</v>
      </c>
      <c r="D32" s="103">
        <v>859</v>
      </c>
      <c r="E32" s="103">
        <v>816</v>
      </c>
      <c r="F32" s="37">
        <f>E32/(D32+C32)</f>
        <v>0.2537313432835821</v>
      </c>
      <c r="G32" s="106">
        <v>2201</v>
      </c>
      <c r="H32" s="103">
        <v>2400</v>
      </c>
      <c r="I32" s="103">
        <v>1</v>
      </c>
    </row>
    <row r="33" spans="3:11">
      <c r="C33" s="10"/>
      <c r="D33" s="10"/>
      <c r="E33" s="10"/>
      <c r="F33" s="10"/>
    </row>
    <row r="34" spans="3:11" ht="12.75" customHeight="1">
      <c r="C34" s="229"/>
      <c r="D34" s="229"/>
      <c r="E34" s="229"/>
      <c r="F34" s="229"/>
      <c r="G34" s="229"/>
      <c r="H34" s="229"/>
      <c r="I34" s="229"/>
      <c r="J34" s="20"/>
      <c r="K34" s="20"/>
    </row>
    <row r="35" spans="3:11">
      <c r="C35" s="229"/>
      <c r="D35" s="229"/>
      <c r="E35" s="229"/>
      <c r="F35" s="229"/>
      <c r="G35" s="229"/>
      <c r="H35" s="229"/>
      <c r="I35" s="229"/>
      <c r="J35" s="20"/>
      <c r="K35" s="20"/>
    </row>
    <row r="36" spans="3:11">
      <c r="C36" s="229"/>
      <c r="D36" s="229"/>
      <c r="E36" s="229"/>
      <c r="F36" s="229"/>
      <c r="G36" s="229"/>
      <c r="H36" s="229"/>
      <c r="I36" s="229"/>
      <c r="J36" s="20"/>
      <c r="K36" s="20"/>
    </row>
    <row r="37" spans="3:11">
      <c r="C37" s="229"/>
      <c r="D37" s="229"/>
      <c r="E37" s="229"/>
      <c r="F37" s="229"/>
      <c r="G37" s="229"/>
      <c r="H37" s="229"/>
      <c r="I37" s="229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72"/>
      <c r="C1" s="272"/>
      <c r="D1" s="272"/>
      <c r="E1" s="272"/>
      <c r="F1" s="272"/>
      <c r="G1" s="272"/>
      <c r="H1" s="272"/>
      <c r="I1" s="272"/>
      <c r="R1" s="286"/>
      <c r="S1" s="286"/>
      <c r="T1" s="286"/>
      <c r="U1" s="286"/>
      <c r="V1" s="286"/>
    </row>
    <row r="2" spans="1:23" ht="25.5" customHeight="1">
      <c r="A2" s="297" t="s">
        <v>72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</row>
    <row r="3" spans="1:23" ht="15.75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</row>
    <row r="4" spans="1:23" ht="28.5" customHeight="1" thickBot="1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</row>
    <row r="5" spans="1:23" ht="20.25" customHeight="1">
      <c r="A5" s="252" t="s">
        <v>26</v>
      </c>
      <c r="B5" s="277" t="s">
        <v>41</v>
      </c>
      <c r="C5" s="280" t="s">
        <v>61</v>
      </c>
      <c r="D5" s="281"/>
      <c r="E5" s="281"/>
      <c r="F5" s="281"/>
      <c r="G5" s="282"/>
      <c r="H5" s="287" t="s">
        <v>0</v>
      </c>
      <c r="I5" s="288"/>
      <c r="J5" s="291" t="s">
        <v>57</v>
      </c>
      <c r="K5" s="292"/>
      <c r="L5" s="292"/>
      <c r="M5" s="292"/>
      <c r="N5" s="292"/>
      <c r="O5" s="292"/>
      <c r="P5" s="292"/>
      <c r="Q5" s="292"/>
      <c r="R5" s="292"/>
      <c r="S5" s="292"/>
      <c r="T5" s="293"/>
      <c r="U5" s="239" t="s">
        <v>55</v>
      </c>
      <c r="V5" s="240"/>
    </row>
    <row r="6" spans="1:23" ht="93.75" customHeight="1">
      <c r="A6" s="253"/>
      <c r="B6" s="278"/>
      <c r="C6" s="283"/>
      <c r="D6" s="284"/>
      <c r="E6" s="284"/>
      <c r="F6" s="284"/>
      <c r="G6" s="285"/>
      <c r="H6" s="289"/>
      <c r="I6" s="290"/>
      <c r="J6" s="260" t="s">
        <v>81</v>
      </c>
      <c r="K6" s="261"/>
      <c r="L6" s="261"/>
      <c r="M6" s="261"/>
      <c r="N6" s="261"/>
      <c r="O6" s="261"/>
      <c r="P6" s="256"/>
      <c r="Q6" s="255" t="s">
        <v>54</v>
      </c>
      <c r="R6" s="256"/>
      <c r="S6" s="255" t="s">
        <v>0</v>
      </c>
      <c r="T6" s="273"/>
      <c r="U6" s="241"/>
      <c r="V6" s="242"/>
      <c r="W6" s="1" t="s">
        <v>58</v>
      </c>
    </row>
    <row r="7" spans="1:23" ht="15.75" customHeight="1">
      <c r="A7" s="253"/>
      <c r="B7" s="278"/>
      <c r="C7" s="257">
        <v>2021</v>
      </c>
      <c r="D7" s="246" t="s">
        <v>1</v>
      </c>
      <c r="E7" s="246">
        <v>2022</v>
      </c>
      <c r="F7" s="249" t="s">
        <v>1</v>
      </c>
      <c r="G7" s="246" t="s">
        <v>38</v>
      </c>
      <c r="H7" s="249" t="s">
        <v>37</v>
      </c>
      <c r="I7" s="267" t="s">
        <v>1</v>
      </c>
      <c r="J7" s="257">
        <v>2021</v>
      </c>
      <c r="K7" s="246" t="s">
        <v>1</v>
      </c>
      <c r="L7" s="246">
        <v>2022</v>
      </c>
      <c r="M7" s="246" t="s">
        <v>1</v>
      </c>
      <c r="N7" s="243" t="s">
        <v>35</v>
      </c>
      <c r="O7" s="244"/>
      <c r="P7" s="245"/>
      <c r="Q7" s="246">
        <v>2021</v>
      </c>
      <c r="R7" s="246">
        <v>2022</v>
      </c>
      <c r="S7" s="249" t="s">
        <v>37</v>
      </c>
      <c r="T7" s="274" t="s">
        <v>1</v>
      </c>
      <c r="U7" s="294" t="s">
        <v>83</v>
      </c>
      <c r="V7" s="262" t="s">
        <v>28</v>
      </c>
    </row>
    <row r="8" spans="1:23" ht="18" customHeight="1">
      <c r="A8" s="253"/>
      <c r="B8" s="278"/>
      <c r="C8" s="258"/>
      <c r="D8" s="247"/>
      <c r="E8" s="247"/>
      <c r="F8" s="250"/>
      <c r="G8" s="247"/>
      <c r="H8" s="250"/>
      <c r="I8" s="268"/>
      <c r="J8" s="258"/>
      <c r="K8" s="247"/>
      <c r="L8" s="247"/>
      <c r="M8" s="247"/>
      <c r="N8" s="270" t="s">
        <v>29</v>
      </c>
      <c r="O8" s="243" t="s">
        <v>36</v>
      </c>
      <c r="P8" s="245"/>
      <c r="Q8" s="247"/>
      <c r="R8" s="247"/>
      <c r="S8" s="250"/>
      <c r="T8" s="275"/>
      <c r="U8" s="295"/>
      <c r="V8" s="263"/>
    </row>
    <row r="9" spans="1:23" ht="30.75" customHeight="1">
      <c r="A9" s="253"/>
      <c r="B9" s="278"/>
      <c r="C9" s="259"/>
      <c r="D9" s="248"/>
      <c r="E9" s="248"/>
      <c r="F9" s="251"/>
      <c r="G9" s="248"/>
      <c r="H9" s="251"/>
      <c r="I9" s="269"/>
      <c r="J9" s="259"/>
      <c r="K9" s="248"/>
      <c r="L9" s="248"/>
      <c r="M9" s="248"/>
      <c r="N9" s="271"/>
      <c r="O9" s="18" t="s">
        <v>30</v>
      </c>
      <c r="P9" s="18" t="s">
        <v>31</v>
      </c>
      <c r="Q9" s="248"/>
      <c r="R9" s="248"/>
      <c r="S9" s="251"/>
      <c r="T9" s="276"/>
      <c r="U9" s="296"/>
      <c r="V9" s="264"/>
    </row>
    <row r="10" spans="1:23" ht="15" customHeight="1" thickBot="1">
      <c r="A10" s="254"/>
      <c r="B10" s="279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21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22">
        <v>12</v>
      </c>
      <c r="D11" s="16">
        <v>2.34375E-2</v>
      </c>
      <c r="E11" s="17">
        <v>8</v>
      </c>
      <c r="F11" s="16">
        <v>1.6736401673640166E-2</v>
      </c>
      <c r="G11" s="17">
        <v>0</v>
      </c>
      <c r="H11" s="17">
        <v>-4</v>
      </c>
      <c r="I11" s="123">
        <v>-0.33333333333333331</v>
      </c>
      <c r="J11" s="127">
        <v>14</v>
      </c>
      <c r="K11" s="14">
        <v>5.5688146380270488E-3</v>
      </c>
      <c r="L11" s="15">
        <v>15</v>
      </c>
      <c r="M11" s="14">
        <v>5.7099352874000761E-3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1</v>
      </c>
      <c r="T11" s="128">
        <v>7.1428571428571425E-2</v>
      </c>
      <c r="U11" s="108">
        <v>23</v>
      </c>
      <c r="V11" s="11">
        <v>0</v>
      </c>
    </row>
    <row r="12" spans="1:23" ht="21" customHeight="1">
      <c r="A12" s="26">
        <v>2</v>
      </c>
      <c r="B12" s="27" t="s">
        <v>2</v>
      </c>
      <c r="C12" s="122">
        <v>17</v>
      </c>
      <c r="D12" s="16">
        <v>3.4274193548387094E-2</v>
      </c>
      <c r="E12" s="17">
        <v>11</v>
      </c>
      <c r="F12" s="16">
        <v>2.6315789473684209E-2</v>
      </c>
      <c r="G12" s="17">
        <v>0</v>
      </c>
      <c r="H12" s="17">
        <v>-6</v>
      </c>
      <c r="I12" s="123">
        <v>-0.35294117647058826</v>
      </c>
      <c r="J12" s="127">
        <v>4</v>
      </c>
      <c r="K12" s="14">
        <v>2.5015634771732333E-3</v>
      </c>
      <c r="L12" s="15">
        <v>5</v>
      </c>
      <c r="M12" s="14">
        <v>3.1308703819661866E-3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1</v>
      </c>
      <c r="T12" s="128">
        <v>0.25</v>
      </c>
      <c r="U12" s="108">
        <v>16</v>
      </c>
      <c r="V12" s="11">
        <v>0</v>
      </c>
    </row>
    <row r="13" spans="1:23" ht="21" customHeight="1">
      <c r="A13" s="26">
        <v>3</v>
      </c>
      <c r="B13" s="27" t="s">
        <v>3</v>
      </c>
      <c r="C13" s="122">
        <v>38</v>
      </c>
      <c r="D13" s="16">
        <v>3.1746031746031744E-2</v>
      </c>
      <c r="E13" s="17">
        <v>27</v>
      </c>
      <c r="F13" s="16">
        <v>2.119309262166405E-2</v>
      </c>
      <c r="G13" s="17">
        <v>0</v>
      </c>
      <c r="H13" s="17">
        <v>-11</v>
      </c>
      <c r="I13" s="123">
        <v>-0.28947368421052633</v>
      </c>
      <c r="J13" s="127">
        <v>75</v>
      </c>
      <c r="K13" s="14">
        <v>8.6916212770888866E-3</v>
      </c>
      <c r="L13" s="15">
        <v>40</v>
      </c>
      <c r="M13" s="14">
        <v>4.9309664694280079E-3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-35</v>
      </c>
      <c r="T13" s="128">
        <v>-0.46666666666666667</v>
      </c>
      <c r="U13" s="108">
        <v>67</v>
      </c>
      <c r="V13" s="11">
        <v>0</v>
      </c>
    </row>
    <row r="14" spans="1:23" ht="21" customHeight="1">
      <c r="A14" s="26">
        <v>4</v>
      </c>
      <c r="B14" s="27" t="s">
        <v>21</v>
      </c>
      <c r="C14" s="122">
        <v>29</v>
      </c>
      <c r="D14" s="16">
        <v>2.3712183156173343E-2</v>
      </c>
      <c r="E14" s="17">
        <v>20</v>
      </c>
      <c r="F14" s="16">
        <v>2.336448598130841E-2</v>
      </c>
      <c r="G14" s="17">
        <v>0</v>
      </c>
      <c r="H14" s="17">
        <v>-9</v>
      </c>
      <c r="I14" s="123">
        <v>-0.31034482758620691</v>
      </c>
      <c r="J14" s="127">
        <v>20</v>
      </c>
      <c r="K14" s="14">
        <v>5.158627805003869E-3</v>
      </c>
      <c r="L14" s="15">
        <v>9</v>
      </c>
      <c r="M14" s="14">
        <v>2.5876940770557791E-3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-11</v>
      </c>
      <c r="T14" s="128">
        <v>-0.55000000000000004</v>
      </c>
      <c r="U14" s="108">
        <v>29</v>
      </c>
      <c r="V14" s="11">
        <v>0</v>
      </c>
    </row>
    <row r="15" spans="1:23" ht="21" customHeight="1">
      <c r="A15" s="26">
        <v>5</v>
      </c>
      <c r="B15" s="27" t="s">
        <v>4</v>
      </c>
      <c r="C15" s="122">
        <v>21</v>
      </c>
      <c r="D15" s="16">
        <v>3.6713286713286712E-2</v>
      </c>
      <c r="E15" s="17">
        <v>9</v>
      </c>
      <c r="F15" s="16">
        <v>2.2004889975550123E-2</v>
      </c>
      <c r="G15" s="17">
        <v>0</v>
      </c>
      <c r="H15" s="17">
        <v>-12</v>
      </c>
      <c r="I15" s="123">
        <v>-0.5714285714285714</v>
      </c>
      <c r="J15" s="127">
        <v>14</v>
      </c>
      <c r="K15" s="14">
        <v>6.2611806797853312E-3</v>
      </c>
      <c r="L15" s="15">
        <v>22</v>
      </c>
      <c r="M15" s="14">
        <v>1.0185185185185186E-2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8</v>
      </c>
      <c r="T15" s="128">
        <v>0.5714285714285714</v>
      </c>
      <c r="U15" s="108">
        <v>31</v>
      </c>
      <c r="V15" s="11">
        <v>0</v>
      </c>
    </row>
    <row r="16" spans="1:23" ht="21" customHeight="1">
      <c r="A16" s="26">
        <v>6</v>
      </c>
      <c r="B16" s="27" t="s">
        <v>5</v>
      </c>
      <c r="C16" s="122">
        <v>5</v>
      </c>
      <c r="D16" s="16">
        <v>1.2165450121654502E-2</v>
      </c>
      <c r="E16" s="17">
        <v>15</v>
      </c>
      <c r="F16" s="16">
        <v>2.8248587570621469E-2</v>
      </c>
      <c r="G16" s="17">
        <v>0</v>
      </c>
      <c r="H16" s="17">
        <v>10</v>
      </c>
      <c r="I16" s="123">
        <v>2</v>
      </c>
      <c r="J16" s="127">
        <v>12</v>
      </c>
      <c r="K16" s="14">
        <v>5.4970224461749883E-3</v>
      </c>
      <c r="L16" s="15">
        <v>9</v>
      </c>
      <c r="M16" s="14">
        <v>3.8054968287526427E-3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-3</v>
      </c>
      <c r="T16" s="128">
        <v>-0.25</v>
      </c>
      <c r="U16" s="108">
        <v>24</v>
      </c>
      <c r="V16" s="11">
        <v>0</v>
      </c>
    </row>
    <row r="17" spans="1:23" ht="21" customHeight="1">
      <c r="A17" s="26">
        <v>7</v>
      </c>
      <c r="B17" s="27" t="s">
        <v>6</v>
      </c>
      <c r="C17" s="122">
        <v>23</v>
      </c>
      <c r="D17" s="16">
        <v>3.3093525179856115E-2</v>
      </c>
      <c r="E17" s="17">
        <v>3</v>
      </c>
      <c r="F17" s="16">
        <v>5.3667262969588547E-3</v>
      </c>
      <c r="G17" s="17">
        <v>0</v>
      </c>
      <c r="H17" s="17">
        <v>-20</v>
      </c>
      <c r="I17" s="123">
        <v>-0.86956521739130432</v>
      </c>
      <c r="J17" s="127">
        <v>43</v>
      </c>
      <c r="K17" s="14">
        <v>1.0434360592089298E-2</v>
      </c>
      <c r="L17" s="15">
        <v>22</v>
      </c>
      <c r="M17" s="14">
        <v>6.0840707964601769E-3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-21</v>
      </c>
      <c r="T17" s="128">
        <v>-0.48837209302325579</v>
      </c>
      <c r="U17" s="108">
        <v>25</v>
      </c>
      <c r="V17" s="11">
        <v>0</v>
      </c>
    </row>
    <row r="18" spans="1:23" ht="21" customHeight="1">
      <c r="A18" s="26">
        <v>8</v>
      </c>
      <c r="B18" s="27" t="s">
        <v>59</v>
      </c>
      <c r="C18" s="122">
        <v>4</v>
      </c>
      <c r="D18" s="16">
        <v>8.4210526315789472E-3</v>
      </c>
      <c r="E18" s="17">
        <v>18</v>
      </c>
      <c r="F18" s="16">
        <v>3.4090909090909088E-2</v>
      </c>
      <c r="G18" s="17">
        <v>0</v>
      </c>
      <c r="H18" s="17">
        <v>14</v>
      </c>
      <c r="I18" s="123">
        <v>3.5</v>
      </c>
      <c r="J18" s="127">
        <v>3</v>
      </c>
      <c r="K18" s="14">
        <v>3.6540803897685747E-3</v>
      </c>
      <c r="L18" s="15">
        <v>2</v>
      </c>
      <c r="M18" s="14">
        <v>2.2857142857142859E-3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-1</v>
      </c>
      <c r="T18" s="128">
        <v>-0.33333333333333331</v>
      </c>
      <c r="U18" s="108">
        <v>20</v>
      </c>
      <c r="V18" s="11">
        <v>0</v>
      </c>
    </row>
    <row r="19" spans="1:23" ht="21" customHeight="1">
      <c r="A19" s="28">
        <v>9</v>
      </c>
      <c r="B19" s="27" t="s">
        <v>66</v>
      </c>
      <c r="C19" s="122">
        <v>5</v>
      </c>
      <c r="D19" s="16">
        <v>2.9205607476635513E-3</v>
      </c>
      <c r="E19" s="17">
        <v>11</v>
      </c>
      <c r="F19" s="16">
        <v>5.6965302951838426E-3</v>
      </c>
      <c r="G19" s="17">
        <v>0</v>
      </c>
      <c r="H19" s="17">
        <v>6</v>
      </c>
      <c r="I19" s="123">
        <v>1.2</v>
      </c>
      <c r="J19" s="127">
        <v>43</v>
      </c>
      <c r="K19" s="14">
        <v>5.2936107349501414E-3</v>
      </c>
      <c r="L19" s="15">
        <v>19</v>
      </c>
      <c r="M19" s="14">
        <v>2.3532325984642059E-3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-24</v>
      </c>
      <c r="T19" s="128">
        <v>-0.55813953488372092</v>
      </c>
      <c r="U19" s="108">
        <v>30</v>
      </c>
      <c r="V19" s="11">
        <v>0</v>
      </c>
    </row>
    <row r="20" spans="1:23" ht="21" customHeight="1">
      <c r="A20" s="26">
        <v>10</v>
      </c>
      <c r="B20" s="27" t="s">
        <v>7</v>
      </c>
      <c r="C20" s="122">
        <v>8</v>
      </c>
      <c r="D20" s="16">
        <v>2.4242424242424242E-2</v>
      </c>
      <c r="E20" s="17">
        <v>5</v>
      </c>
      <c r="F20" s="16">
        <v>1.8050541516245487E-2</v>
      </c>
      <c r="G20" s="17">
        <v>0</v>
      </c>
      <c r="H20" s="17">
        <v>-3</v>
      </c>
      <c r="I20" s="123">
        <v>-0.375</v>
      </c>
      <c r="J20" s="127">
        <v>16</v>
      </c>
      <c r="K20" s="14">
        <v>7.0577856197617996E-3</v>
      </c>
      <c r="L20" s="15">
        <v>6</v>
      </c>
      <c r="M20" s="14">
        <v>2.8517110266159697E-3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-10</v>
      </c>
      <c r="T20" s="128">
        <v>-0.625</v>
      </c>
      <c r="U20" s="108">
        <v>11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22">
        <v>7</v>
      </c>
      <c r="D21" s="16">
        <v>2.9535864978902954E-2</v>
      </c>
      <c r="E21" s="17">
        <v>1</v>
      </c>
      <c r="F21" s="16">
        <v>7.0422535211267607E-3</v>
      </c>
      <c r="G21" s="17">
        <v>0</v>
      </c>
      <c r="H21" s="17">
        <v>-6</v>
      </c>
      <c r="I21" s="123">
        <v>-0.8571428571428571</v>
      </c>
      <c r="J21" s="127">
        <v>15</v>
      </c>
      <c r="K21" s="14">
        <v>6.4516129032258064E-3</v>
      </c>
      <c r="L21" s="15">
        <v>2</v>
      </c>
      <c r="M21" s="14">
        <v>9.9651220727453907E-4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-13</v>
      </c>
      <c r="T21" s="128">
        <v>-0.8666666666666667</v>
      </c>
      <c r="U21" s="108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22">
        <v>15</v>
      </c>
      <c r="D22" s="16">
        <v>1.8450184501845018E-2</v>
      </c>
      <c r="E22" s="17">
        <v>18</v>
      </c>
      <c r="F22" s="16">
        <v>2.0642201834862386E-2</v>
      </c>
      <c r="G22" s="17">
        <v>0</v>
      </c>
      <c r="H22" s="17">
        <v>3</v>
      </c>
      <c r="I22" s="123">
        <v>0.2</v>
      </c>
      <c r="J22" s="127">
        <v>17</v>
      </c>
      <c r="K22" s="14">
        <v>5.9880239520958087E-3</v>
      </c>
      <c r="L22" s="15">
        <v>12</v>
      </c>
      <c r="M22" s="14">
        <v>4.181184668989547E-3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-5</v>
      </c>
      <c r="T22" s="128">
        <v>-0.29411764705882354</v>
      </c>
      <c r="U22" s="108">
        <v>30</v>
      </c>
      <c r="V22" s="11">
        <v>0</v>
      </c>
    </row>
    <row r="23" spans="1:23" ht="21" customHeight="1">
      <c r="A23" s="26">
        <v>13</v>
      </c>
      <c r="B23" s="27" t="s">
        <v>9</v>
      </c>
      <c r="C23" s="122">
        <v>6</v>
      </c>
      <c r="D23" s="16">
        <v>1.4184397163120567E-2</v>
      </c>
      <c r="E23" s="17">
        <v>4</v>
      </c>
      <c r="F23" s="16">
        <v>9.9255583126550868E-3</v>
      </c>
      <c r="G23" s="17">
        <v>0</v>
      </c>
      <c r="H23" s="17">
        <v>-2</v>
      </c>
      <c r="I23" s="123">
        <v>-0.33333333333333331</v>
      </c>
      <c r="J23" s="127">
        <v>4</v>
      </c>
      <c r="K23" s="14">
        <v>1.6096579476861167E-3</v>
      </c>
      <c r="L23" s="15">
        <v>7</v>
      </c>
      <c r="M23" s="14">
        <v>3.2482598607888632E-3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3</v>
      </c>
      <c r="T23" s="128">
        <v>0.75</v>
      </c>
      <c r="U23" s="108">
        <v>11</v>
      </c>
      <c r="V23" s="11">
        <v>0</v>
      </c>
    </row>
    <row r="24" spans="1:23" ht="21" customHeight="1">
      <c r="A24" s="26">
        <v>14</v>
      </c>
      <c r="B24" s="27" t="s">
        <v>24</v>
      </c>
      <c r="C24" s="122">
        <v>5</v>
      </c>
      <c r="D24" s="16">
        <v>6.8965517241379309E-3</v>
      </c>
      <c r="E24" s="17">
        <v>15</v>
      </c>
      <c r="F24" s="16">
        <v>1.9108280254777069E-2</v>
      </c>
      <c r="G24" s="17">
        <v>0</v>
      </c>
      <c r="H24" s="17">
        <v>10</v>
      </c>
      <c r="I24" s="123">
        <v>2</v>
      </c>
      <c r="J24" s="127">
        <v>16</v>
      </c>
      <c r="K24" s="14">
        <v>3.7753657385559227E-3</v>
      </c>
      <c r="L24" s="15">
        <v>13</v>
      </c>
      <c r="M24" s="14">
        <v>2.902433578923867E-3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-3</v>
      </c>
      <c r="T24" s="128">
        <v>-0.1875</v>
      </c>
      <c r="U24" s="108">
        <v>28</v>
      </c>
      <c r="V24" s="11">
        <v>0</v>
      </c>
    </row>
    <row r="25" spans="1:23" ht="21" customHeight="1">
      <c r="A25" s="26">
        <v>15</v>
      </c>
      <c r="B25" s="27" t="s">
        <v>10</v>
      </c>
      <c r="C25" s="122">
        <v>14</v>
      </c>
      <c r="D25" s="16">
        <v>2.3608768971332208E-2</v>
      </c>
      <c r="E25" s="17">
        <v>11</v>
      </c>
      <c r="F25" s="16">
        <v>2.0183486238532111E-2</v>
      </c>
      <c r="G25" s="17">
        <v>0</v>
      </c>
      <c r="H25" s="17">
        <v>-3</v>
      </c>
      <c r="I25" s="123">
        <v>-0.21428571428571427</v>
      </c>
      <c r="J25" s="127">
        <v>24</v>
      </c>
      <c r="K25" s="14">
        <v>7.9417604235605555E-3</v>
      </c>
      <c r="L25" s="15">
        <v>14</v>
      </c>
      <c r="M25" s="14">
        <v>4.9347902714134652E-3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-10</v>
      </c>
      <c r="T25" s="128">
        <v>-0.41666666666666669</v>
      </c>
      <c r="U25" s="108">
        <v>25</v>
      </c>
      <c r="V25" s="11">
        <v>0</v>
      </c>
    </row>
    <row r="26" spans="1:23" ht="21" customHeight="1">
      <c r="A26" s="26">
        <v>16</v>
      </c>
      <c r="B26" s="27" t="s">
        <v>11</v>
      </c>
      <c r="C26" s="122">
        <v>4</v>
      </c>
      <c r="D26" s="16">
        <v>9.7087378640776691E-3</v>
      </c>
      <c r="E26" s="17">
        <v>9</v>
      </c>
      <c r="F26" s="16">
        <v>2.1686746987951807E-2</v>
      </c>
      <c r="G26" s="17">
        <v>0</v>
      </c>
      <c r="H26" s="17">
        <v>5</v>
      </c>
      <c r="I26" s="123">
        <v>1.25</v>
      </c>
      <c r="J26" s="127">
        <v>6</v>
      </c>
      <c r="K26" s="14">
        <v>3.3204205866076372E-3</v>
      </c>
      <c r="L26" s="15">
        <v>10</v>
      </c>
      <c r="M26" s="14">
        <v>5.6369785794813977E-3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4</v>
      </c>
      <c r="T26" s="128">
        <v>0.66666666666666663</v>
      </c>
      <c r="U26" s="108">
        <v>19</v>
      </c>
      <c r="V26" s="11">
        <v>0</v>
      </c>
    </row>
    <row r="27" spans="1:23" ht="21" customHeight="1">
      <c r="A27" s="26">
        <v>17</v>
      </c>
      <c r="B27" s="27" t="s">
        <v>12</v>
      </c>
      <c r="C27" s="122">
        <v>22</v>
      </c>
      <c r="D27" s="16">
        <v>4.3564356435643561E-2</v>
      </c>
      <c r="E27" s="17">
        <v>12</v>
      </c>
      <c r="F27" s="16">
        <v>2.8503562945368172E-2</v>
      </c>
      <c r="G27" s="17">
        <v>0</v>
      </c>
      <c r="H27" s="17">
        <v>-10</v>
      </c>
      <c r="I27" s="123">
        <v>-0.45454545454545453</v>
      </c>
      <c r="J27" s="127">
        <v>6</v>
      </c>
      <c r="K27" s="14">
        <v>4.4742729306487695E-3</v>
      </c>
      <c r="L27" s="15">
        <v>7</v>
      </c>
      <c r="M27" s="14">
        <v>5.6772100567721003E-3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1</v>
      </c>
      <c r="T27" s="128">
        <v>0.16666666666666666</v>
      </c>
      <c r="U27" s="108">
        <v>19</v>
      </c>
      <c r="V27" s="11">
        <v>0</v>
      </c>
    </row>
    <row r="28" spans="1:23" ht="21" customHeight="1">
      <c r="A28" s="26">
        <v>18</v>
      </c>
      <c r="B28" s="27" t="s">
        <v>13</v>
      </c>
      <c r="C28" s="122">
        <v>3</v>
      </c>
      <c r="D28" s="16">
        <v>1.1764705882352941E-2</v>
      </c>
      <c r="E28" s="17">
        <v>0</v>
      </c>
      <c r="F28" s="16">
        <v>0</v>
      </c>
      <c r="G28" s="17">
        <v>0</v>
      </c>
      <c r="H28" s="17">
        <v>-3</v>
      </c>
      <c r="I28" s="123">
        <v>-1</v>
      </c>
      <c r="J28" s="127">
        <v>1</v>
      </c>
      <c r="K28" s="14">
        <v>1.1061946902654867E-3</v>
      </c>
      <c r="L28" s="15">
        <v>2</v>
      </c>
      <c r="M28" s="14">
        <v>1.9880715705765406E-3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1</v>
      </c>
      <c r="T28" s="128">
        <v>1</v>
      </c>
      <c r="U28" s="108">
        <v>2</v>
      </c>
      <c r="V28" s="11">
        <v>0</v>
      </c>
    </row>
    <row r="29" spans="1:23" ht="21" customHeight="1">
      <c r="A29" s="26">
        <v>19</v>
      </c>
      <c r="B29" s="27" t="s">
        <v>14</v>
      </c>
      <c r="C29" s="122">
        <v>19</v>
      </c>
      <c r="D29" s="16">
        <v>2.1541950113378686E-2</v>
      </c>
      <c r="E29" s="17">
        <v>19</v>
      </c>
      <c r="F29" s="16">
        <v>2.5401069518716578E-2</v>
      </c>
      <c r="G29" s="17">
        <v>0</v>
      </c>
      <c r="H29" s="17">
        <v>0</v>
      </c>
      <c r="I29" s="123">
        <v>0</v>
      </c>
      <c r="J29" s="127">
        <v>11</v>
      </c>
      <c r="K29" s="14">
        <v>1.8315018315018315E-3</v>
      </c>
      <c r="L29" s="15">
        <v>5</v>
      </c>
      <c r="M29" s="14">
        <v>9.372071227741331E-4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-6</v>
      </c>
      <c r="T29" s="128">
        <v>-0.54545454545454541</v>
      </c>
      <c r="U29" s="108">
        <v>24</v>
      </c>
      <c r="V29" s="11">
        <v>0</v>
      </c>
    </row>
    <row r="30" spans="1:23" ht="21" customHeight="1">
      <c r="A30" s="26">
        <v>20</v>
      </c>
      <c r="B30" s="27" t="s">
        <v>15</v>
      </c>
      <c r="C30" s="122">
        <v>6</v>
      </c>
      <c r="D30" s="16">
        <v>1.5584415584415584E-2</v>
      </c>
      <c r="E30" s="17">
        <v>5</v>
      </c>
      <c r="F30" s="16">
        <v>1.5527950310559006E-2</v>
      </c>
      <c r="G30" s="17">
        <v>0</v>
      </c>
      <c r="H30" s="17">
        <v>-1</v>
      </c>
      <c r="I30" s="123">
        <v>-0.16666666666666666</v>
      </c>
      <c r="J30" s="127">
        <v>21</v>
      </c>
      <c r="K30" s="14">
        <v>1.1308562197092083E-2</v>
      </c>
      <c r="L30" s="15">
        <v>5</v>
      </c>
      <c r="M30" s="14">
        <v>3.0674846625766872E-3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-16</v>
      </c>
      <c r="T30" s="128">
        <v>-0.76190476190476186</v>
      </c>
      <c r="U30" s="108">
        <v>10</v>
      </c>
      <c r="V30" s="11">
        <v>0</v>
      </c>
    </row>
    <row r="31" spans="1:23" ht="21" customHeight="1">
      <c r="A31" s="26">
        <v>21</v>
      </c>
      <c r="B31" s="27" t="s">
        <v>16</v>
      </c>
      <c r="C31" s="122">
        <v>9</v>
      </c>
      <c r="D31" s="16">
        <v>1.9780219780219779E-2</v>
      </c>
      <c r="E31" s="17">
        <v>10</v>
      </c>
      <c r="F31" s="16">
        <v>2.1505376344086023E-2</v>
      </c>
      <c r="G31" s="17">
        <v>0</v>
      </c>
      <c r="H31" s="17">
        <v>1</v>
      </c>
      <c r="I31" s="123">
        <v>0.1111111111111111</v>
      </c>
      <c r="J31" s="127">
        <v>12</v>
      </c>
      <c r="K31" s="14">
        <v>7.2551390568319227E-3</v>
      </c>
      <c r="L31" s="15">
        <v>11</v>
      </c>
      <c r="M31" s="14">
        <v>6.4667842445620223E-3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-1</v>
      </c>
      <c r="T31" s="128">
        <v>-8.3333333333333329E-2</v>
      </c>
      <c r="U31" s="108">
        <v>21</v>
      </c>
      <c r="V31" s="11">
        <v>0</v>
      </c>
    </row>
    <row r="32" spans="1:23" ht="21" customHeight="1">
      <c r="A32" s="26">
        <v>22</v>
      </c>
      <c r="B32" s="27" t="s">
        <v>17</v>
      </c>
      <c r="C32" s="122">
        <v>5</v>
      </c>
      <c r="D32" s="16">
        <v>1.3157894736842105E-2</v>
      </c>
      <c r="E32" s="17">
        <v>4</v>
      </c>
      <c r="F32" s="16">
        <v>1.1494252873563218E-2</v>
      </c>
      <c r="G32" s="17">
        <v>0</v>
      </c>
      <c r="H32" s="17">
        <v>-1</v>
      </c>
      <c r="I32" s="123">
        <v>-0.2</v>
      </c>
      <c r="J32" s="127">
        <v>14</v>
      </c>
      <c r="K32" s="14">
        <v>7.2538860103626944E-3</v>
      </c>
      <c r="L32" s="15">
        <v>33</v>
      </c>
      <c r="M32" s="14">
        <v>1.5662078785002372E-2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19</v>
      </c>
      <c r="T32" s="128">
        <v>1.3571428571428572</v>
      </c>
      <c r="U32" s="108">
        <v>37</v>
      </c>
      <c r="V32" s="11">
        <v>0</v>
      </c>
    </row>
    <row r="33" spans="1:22" ht="21" customHeight="1">
      <c r="A33" s="26">
        <v>23</v>
      </c>
      <c r="B33" s="27" t="s">
        <v>19</v>
      </c>
      <c r="C33" s="122">
        <v>8</v>
      </c>
      <c r="D33" s="16">
        <v>2.247191011235955E-2</v>
      </c>
      <c r="E33" s="17">
        <v>5</v>
      </c>
      <c r="F33" s="16">
        <v>1.2953367875647668E-2</v>
      </c>
      <c r="G33" s="17">
        <v>0</v>
      </c>
      <c r="H33" s="17">
        <v>-3</v>
      </c>
      <c r="I33" s="123">
        <v>-0.375</v>
      </c>
      <c r="J33" s="127">
        <v>9</v>
      </c>
      <c r="K33" s="14">
        <v>9.4537815126050414E-3</v>
      </c>
      <c r="L33" s="15">
        <v>6</v>
      </c>
      <c r="M33" s="14">
        <v>5.7581573896353169E-3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-3</v>
      </c>
      <c r="T33" s="128">
        <v>-0.33333333333333331</v>
      </c>
      <c r="U33" s="108">
        <v>11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24">
        <v>24</v>
      </c>
      <c r="D34" s="112">
        <v>5.106382978723404E-2</v>
      </c>
      <c r="E34" s="110">
        <v>11</v>
      </c>
      <c r="F34" s="112">
        <v>3.1700288184438041E-2</v>
      </c>
      <c r="G34" s="110">
        <v>0</v>
      </c>
      <c r="H34" s="110">
        <v>-13</v>
      </c>
      <c r="I34" s="125">
        <v>-0.54166666666666663</v>
      </c>
      <c r="J34" s="129">
        <v>19</v>
      </c>
      <c r="K34" s="117">
        <v>1.1994949494949494E-2</v>
      </c>
      <c r="L34" s="115">
        <v>16</v>
      </c>
      <c r="M34" s="117">
        <v>1.1331444759206799E-2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9">
        <v>-3</v>
      </c>
      <c r="T34" s="130">
        <v>-0.15789473684210525</v>
      </c>
      <c r="U34" s="109">
        <v>27</v>
      </c>
      <c r="V34" s="107">
        <v>0</v>
      </c>
    </row>
    <row r="35" spans="1:22" ht="20.25" thickBot="1">
      <c r="A35" s="265" t="s">
        <v>40</v>
      </c>
      <c r="B35" s="266"/>
      <c r="C35" s="111">
        <v>309</v>
      </c>
      <c r="D35" s="113">
        <v>2.128978916907813E-2</v>
      </c>
      <c r="E35" s="111">
        <v>251</v>
      </c>
      <c r="F35" s="113">
        <v>1.8277142649093425E-2</v>
      </c>
      <c r="G35" s="111">
        <v>0</v>
      </c>
      <c r="H35" s="111">
        <v>-58</v>
      </c>
      <c r="I35" s="114">
        <v>-0.18770226537216828</v>
      </c>
      <c r="J35" s="116">
        <v>419</v>
      </c>
      <c r="K35" s="118">
        <v>6.2062121369217777E-3</v>
      </c>
      <c r="L35" s="116">
        <v>292</v>
      </c>
      <c r="M35" s="118">
        <v>4.5343727192260512E-3</v>
      </c>
      <c r="N35" s="116">
        <v>0</v>
      </c>
      <c r="O35" s="116">
        <v>0</v>
      </c>
      <c r="P35" s="116">
        <v>0</v>
      </c>
      <c r="Q35" s="116">
        <v>1</v>
      </c>
      <c r="R35" s="116">
        <v>0</v>
      </c>
      <c r="S35" s="116">
        <v>-127</v>
      </c>
      <c r="T35" s="118">
        <v>-0.30310262529832938</v>
      </c>
      <c r="U35" s="126">
        <v>543</v>
      </c>
      <c r="V35" s="120">
        <v>0</v>
      </c>
    </row>
    <row r="39" spans="1:22">
      <c r="G39" s="35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view="pageBreakPreview" zoomScaleSheetLayoutView="100" workbookViewId="0">
      <pane xSplit="2" ySplit="3" topLeftCell="C1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38" ht="53.25" customHeight="1" thickBot="1">
      <c r="A1" s="302" t="s">
        <v>85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1:38" s="2" customFormat="1" ht="81.75" customHeight="1">
      <c r="A2" s="306" t="s">
        <v>44</v>
      </c>
      <c r="B2" s="307"/>
      <c r="C2" s="310" t="s">
        <v>62</v>
      </c>
      <c r="D2" s="311"/>
      <c r="E2" s="311"/>
      <c r="F2" s="312"/>
      <c r="G2" s="303" t="s">
        <v>63</v>
      </c>
      <c r="H2" s="304"/>
      <c r="I2" s="310" t="s">
        <v>64</v>
      </c>
      <c r="J2" s="311"/>
      <c r="K2" s="311"/>
      <c r="L2" s="312"/>
      <c r="M2" s="303" t="s">
        <v>63</v>
      </c>
      <c r="N2" s="304"/>
      <c r="O2" s="305" t="s">
        <v>65</v>
      </c>
      <c r="P2" s="304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</row>
    <row r="3" spans="1:38" ht="22.5" customHeight="1">
      <c r="A3" s="308"/>
      <c r="B3" s="309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82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40" t="s">
        <v>1</v>
      </c>
      <c r="O3" s="82">
        <v>2021</v>
      </c>
      <c r="P3" s="83">
        <v>2022</v>
      </c>
      <c r="Q3" s="172"/>
      <c r="R3" s="173"/>
      <c r="S3" s="173"/>
      <c r="T3" s="172"/>
      <c r="U3" s="172"/>
      <c r="V3" s="172"/>
      <c r="W3" s="172"/>
      <c r="X3" s="172"/>
      <c r="Y3" s="172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</row>
    <row r="4" spans="1:38" s="19" customFormat="1" ht="21" customHeight="1">
      <c r="A4" s="84">
        <v>1</v>
      </c>
      <c r="B4" s="141" t="s">
        <v>20</v>
      </c>
      <c r="C4" s="163">
        <v>21</v>
      </c>
      <c r="D4" s="143">
        <v>7.0000000000000001E-3</v>
      </c>
      <c r="E4" s="142">
        <v>24</v>
      </c>
      <c r="F4" s="143">
        <f>E4/Q4</f>
        <v>7.8125E-3</v>
      </c>
      <c r="G4" s="144">
        <f>E4-C4</f>
        <v>3</v>
      </c>
      <c r="H4" s="145">
        <f>G4/C4</f>
        <v>0.14285714285714285</v>
      </c>
      <c r="I4" s="163">
        <v>18</v>
      </c>
      <c r="J4" s="143">
        <v>6.0000000000000001E-3</v>
      </c>
      <c r="K4" s="146">
        <v>18</v>
      </c>
      <c r="L4" s="143">
        <f>K4/Q4</f>
        <v>5.859375E-3</v>
      </c>
      <c r="M4" s="144">
        <f>K4-I4</f>
        <v>0</v>
      </c>
      <c r="N4" s="147">
        <f>M4/I4</f>
        <v>0</v>
      </c>
      <c r="O4" s="163">
        <v>1</v>
      </c>
      <c r="P4" s="148">
        <v>1</v>
      </c>
      <c r="Q4" s="175">
        <f>[1]Громад_Виправ!C7+[1]Громад_Виправ!M7+[1]Звільн_з_випр_УДЗ_і_Розш!C8+[1]Позб_права!C7</f>
        <v>3072</v>
      </c>
      <c r="R4" s="176"/>
      <c r="S4" s="169"/>
      <c r="T4" s="174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1:38" s="19" customFormat="1" ht="21" customHeight="1">
      <c r="A5" s="84">
        <v>2</v>
      </c>
      <c r="B5" s="141" t="s">
        <v>2</v>
      </c>
      <c r="C5" s="163">
        <v>12</v>
      </c>
      <c r="D5" s="143">
        <v>5.8679706601466996E-3</v>
      </c>
      <c r="E5" s="142">
        <v>14</v>
      </c>
      <c r="F5" s="143">
        <f t="shared" ref="F5:F28" si="0">E5/Q5</f>
        <v>7.0778564206268957E-3</v>
      </c>
      <c r="G5" s="144">
        <f t="shared" ref="G5:G28" si="1">E5-C5</f>
        <v>2</v>
      </c>
      <c r="H5" s="145">
        <f t="shared" ref="H5:H27" si="2">G5/C5</f>
        <v>0.16666666666666666</v>
      </c>
      <c r="I5" s="163">
        <v>9</v>
      </c>
      <c r="J5" s="143">
        <v>4.4009779951100243E-3</v>
      </c>
      <c r="K5" s="146">
        <v>13</v>
      </c>
      <c r="L5" s="143">
        <f t="shared" ref="L5:L28" si="3">K5/Q5</f>
        <v>6.5722952477249748E-3</v>
      </c>
      <c r="M5" s="144">
        <f t="shared" ref="M5:M28" si="4">K5-I5</f>
        <v>4</v>
      </c>
      <c r="N5" s="147">
        <f t="shared" ref="N5:N27" si="5">M5/I5</f>
        <v>0.44444444444444442</v>
      </c>
      <c r="O5" s="163">
        <v>0</v>
      </c>
      <c r="P5" s="148">
        <v>0</v>
      </c>
      <c r="Q5" s="175">
        <f>[1]Громад_Виправ!C8+[1]Громад_Виправ!M8+[1]Звільн_з_випр_УДЗ_і_Розш!C9+[1]Позб_права!C8</f>
        <v>1978</v>
      </c>
      <c r="R5" s="176"/>
      <c r="S5" s="169"/>
      <c r="T5" s="174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</row>
    <row r="6" spans="1:38" s="19" customFormat="1" ht="21" customHeight="1">
      <c r="A6" s="84">
        <v>3</v>
      </c>
      <c r="B6" s="141" t="s">
        <v>3</v>
      </c>
      <c r="C6" s="163">
        <v>110</v>
      </c>
      <c r="D6" s="143">
        <v>1.1364810414298997E-2</v>
      </c>
      <c r="E6" s="142">
        <v>70</v>
      </c>
      <c r="F6" s="143">
        <f t="shared" si="0"/>
        <v>7.5987841945288756E-3</v>
      </c>
      <c r="G6" s="144">
        <f t="shared" si="1"/>
        <v>-40</v>
      </c>
      <c r="H6" s="145">
        <f t="shared" si="2"/>
        <v>-0.36363636363636365</v>
      </c>
      <c r="I6" s="163">
        <v>86</v>
      </c>
      <c r="J6" s="143">
        <v>8.8852154148155796E-3</v>
      </c>
      <c r="K6" s="146">
        <v>51</v>
      </c>
      <c r="L6" s="143">
        <f t="shared" si="3"/>
        <v>5.5362570560138951E-3</v>
      </c>
      <c r="M6" s="144">
        <f t="shared" si="4"/>
        <v>-35</v>
      </c>
      <c r="N6" s="147">
        <f t="shared" si="5"/>
        <v>-0.40697674418604651</v>
      </c>
      <c r="O6" s="163">
        <v>0</v>
      </c>
      <c r="P6" s="148">
        <v>0</v>
      </c>
      <c r="Q6" s="175">
        <f>[1]Громад_Виправ!C9+[1]Громад_Виправ!M9+[1]Звільн_з_випр_УДЗ_і_Розш!C10+[1]Позб_права!C9</f>
        <v>9212</v>
      </c>
      <c r="R6" s="176"/>
      <c r="S6" s="169"/>
      <c r="T6" s="174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</row>
    <row r="7" spans="1:38" s="19" customFormat="1" ht="21" customHeight="1">
      <c r="A7" s="84">
        <v>4</v>
      </c>
      <c r="B7" s="141" t="s">
        <v>21</v>
      </c>
      <c r="C7" s="163">
        <v>53</v>
      </c>
      <c r="D7" s="143">
        <v>1.0661838664252665E-2</v>
      </c>
      <c r="E7" s="142">
        <v>8</v>
      </c>
      <c r="F7" s="143">
        <f t="shared" si="0"/>
        <v>1.9115890083632018E-3</v>
      </c>
      <c r="G7" s="144">
        <f t="shared" si="1"/>
        <v>-45</v>
      </c>
      <c r="H7" s="145">
        <f t="shared" si="2"/>
        <v>-0.84905660377358494</v>
      </c>
      <c r="I7" s="163">
        <v>42</v>
      </c>
      <c r="J7" s="143">
        <v>8.4490042245021126E-3</v>
      </c>
      <c r="K7" s="146">
        <v>7</v>
      </c>
      <c r="L7" s="143">
        <f t="shared" si="3"/>
        <v>1.6726403823178017E-3</v>
      </c>
      <c r="M7" s="144">
        <f t="shared" si="4"/>
        <v>-35</v>
      </c>
      <c r="N7" s="147">
        <f t="shared" si="5"/>
        <v>-0.83333333333333337</v>
      </c>
      <c r="O7" s="163">
        <v>2</v>
      </c>
      <c r="P7" s="148">
        <v>0</v>
      </c>
      <c r="Q7" s="175">
        <f>[1]Громад_Виправ!C10+[1]Громад_Виправ!M10+[1]Звільн_з_випр_УДЗ_і_Розш!C11+[1]Позб_права!C10</f>
        <v>4185</v>
      </c>
      <c r="R7" s="176"/>
      <c r="S7" s="169"/>
      <c r="T7" s="174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</row>
    <row r="8" spans="1:38" s="19" customFormat="1" ht="21" customHeight="1">
      <c r="A8" s="84">
        <v>5</v>
      </c>
      <c r="B8" s="141" t="s">
        <v>4</v>
      </c>
      <c r="C8" s="163">
        <v>16</v>
      </c>
      <c r="D8" s="143">
        <v>5.8458165875045669E-3</v>
      </c>
      <c r="E8" s="142">
        <v>23</v>
      </c>
      <c r="F8" s="143">
        <f t="shared" si="0"/>
        <v>9.1999999999999998E-3</v>
      </c>
      <c r="G8" s="144">
        <f t="shared" si="1"/>
        <v>7</v>
      </c>
      <c r="H8" s="145">
        <f t="shared" si="2"/>
        <v>0.4375</v>
      </c>
      <c r="I8" s="163">
        <v>14</v>
      </c>
      <c r="J8" s="143">
        <v>5.1150895140664966E-3</v>
      </c>
      <c r="K8" s="146">
        <v>22</v>
      </c>
      <c r="L8" s="143">
        <f t="shared" si="3"/>
        <v>8.8000000000000005E-3</v>
      </c>
      <c r="M8" s="144">
        <f t="shared" si="4"/>
        <v>8</v>
      </c>
      <c r="N8" s="147">
        <f t="shared" si="5"/>
        <v>0.5714285714285714</v>
      </c>
      <c r="O8" s="163">
        <v>1</v>
      </c>
      <c r="P8" s="148">
        <v>1</v>
      </c>
      <c r="Q8" s="175">
        <f>[1]Громад_Виправ!C11+[1]Громад_Виправ!M11+[1]Звільн_з_випр_УДЗ_і_Розш!C12+[1]Позб_права!C11</f>
        <v>2500</v>
      </c>
      <c r="R8" s="176"/>
      <c r="S8" s="169"/>
      <c r="T8" s="174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</row>
    <row r="9" spans="1:38" s="19" customFormat="1" ht="21" customHeight="1">
      <c r="A9" s="84">
        <v>6</v>
      </c>
      <c r="B9" s="141" t="s">
        <v>5</v>
      </c>
      <c r="C9" s="163">
        <v>28</v>
      </c>
      <c r="D9" s="143">
        <v>1.1354420113544201E-2</v>
      </c>
      <c r="E9" s="142">
        <v>32</v>
      </c>
      <c r="F9" s="143">
        <f t="shared" si="0"/>
        <v>1.1751744399559309E-2</v>
      </c>
      <c r="G9" s="144">
        <f t="shared" si="1"/>
        <v>4</v>
      </c>
      <c r="H9" s="145">
        <f t="shared" si="2"/>
        <v>0.14285714285714285</v>
      </c>
      <c r="I9" s="163">
        <v>24</v>
      </c>
      <c r="J9" s="143">
        <v>9.7323600973236012E-3</v>
      </c>
      <c r="K9" s="146">
        <v>27</v>
      </c>
      <c r="L9" s="143">
        <f t="shared" si="3"/>
        <v>9.9155343371281675E-3</v>
      </c>
      <c r="M9" s="144">
        <f t="shared" si="4"/>
        <v>3</v>
      </c>
      <c r="N9" s="147">
        <f t="shared" si="5"/>
        <v>0.125</v>
      </c>
      <c r="O9" s="163">
        <v>3</v>
      </c>
      <c r="P9" s="85">
        <v>3</v>
      </c>
      <c r="Q9" s="175">
        <f>[1]Громад_Виправ!C12+[1]Громад_Виправ!M12+[1]Звільн_з_випр_УДЗ_і_Розш!C13+[1]Позб_права!C12</f>
        <v>2723</v>
      </c>
      <c r="R9" s="176"/>
      <c r="S9" s="169"/>
      <c r="T9" s="174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s="19" customFormat="1" ht="21" customHeight="1">
      <c r="A10" s="84">
        <v>7</v>
      </c>
      <c r="B10" s="141" t="s">
        <v>6</v>
      </c>
      <c r="C10" s="163">
        <v>65</v>
      </c>
      <c r="D10" s="143">
        <v>1.3661202185792349E-2</v>
      </c>
      <c r="E10" s="142">
        <v>22</v>
      </c>
      <c r="F10" s="143">
        <f t="shared" si="0"/>
        <v>5.3475935828877002E-3</v>
      </c>
      <c r="G10" s="144">
        <f t="shared" si="1"/>
        <v>-43</v>
      </c>
      <c r="H10" s="145">
        <f t="shared" si="2"/>
        <v>-0.66153846153846152</v>
      </c>
      <c r="I10" s="163">
        <v>56</v>
      </c>
      <c r="J10" s="143">
        <v>1.1769651113913409E-2</v>
      </c>
      <c r="K10" s="146">
        <v>14</v>
      </c>
      <c r="L10" s="143">
        <f t="shared" si="3"/>
        <v>3.4030140982012642E-3</v>
      </c>
      <c r="M10" s="144">
        <f t="shared" si="4"/>
        <v>-42</v>
      </c>
      <c r="N10" s="147">
        <f t="shared" si="5"/>
        <v>-0.75</v>
      </c>
      <c r="O10" s="163">
        <v>0</v>
      </c>
      <c r="P10" s="148">
        <v>0</v>
      </c>
      <c r="Q10" s="175">
        <f>[1]Громад_Виправ!C13+[1]Громад_Виправ!M13+[1]Звільн_з_випр_УДЗ_і_Розш!C14+[1]Позб_права!C13</f>
        <v>4114</v>
      </c>
      <c r="R10" s="176"/>
      <c r="S10" s="169"/>
      <c r="T10" s="174"/>
      <c r="U10" s="96"/>
      <c r="V10" s="96"/>
      <c r="W10" s="96"/>
      <c r="X10" s="96" t="s">
        <v>60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s="19" customFormat="1" ht="21" customHeight="1">
      <c r="A11" s="84">
        <v>8</v>
      </c>
      <c r="B11" s="141" t="s">
        <v>22</v>
      </c>
      <c r="C11" s="163">
        <v>23</v>
      </c>
      <c r="D11" s="143">
        <v>1.8268467037331215E-2</v>
      </c>
      <c r="E11" s="142">
        <v>21</v>
      </c>
      <c r="F11" s="143">
        <f t="shared" si="0"/>
        <v>1.55096011816839E-2</v>
      </c>
      <c r="G11" s="144">
        <f t="shared" si="1"/>
        <v>-2</v>
      </c>
      <c r="H11" s="145">
        <f t="shared" si="2"/>
        <v>-8.6956521739130432E-2</v>
      </c>
      <c r="I11" s="163">
        <v>17</v>
      </c>
      <c r="J11" s="143">
        <v>1.3502779984114376E-2</v>
      </c>
      <c r="K11" s="146">
        <v>13</v>
      </c>
      <c r="L11" s="143">
        <f t="shared" si="3"/>
        <v>9.6011816838995571E-3</v>
      </c>
      <c r="M11" s="144">
        <f t="shared" si="4"/>
        <v>-4</v>
      </c>
      <c r="N11" s="147">
        <f t="shared" si="5"/>
        <v>-0.23529411764705882</v>
      </c>
      <c r="O11" s="163">
        <v>0</v>
      </c>
      <c r="P11" s="148">
        <v>0</v>
      </c>
      <c r="Q11" s="175">
        <f>[1]Громад_Виправ!C14+[1]Громад_Виправ!M14+[1]Звільн_з_випр_УДЗ_і_Розш!C15+[1]Позб_права!C14</f>
        <v>1354</v>
      </c>
      <c r="R11" s="176"/>
      <c r="S11" s="169"/>
      <c r="T11" s="174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1:38" s="19" customFormat="1" ht="21" customHeight="1">
      <c r="A12" s="84">
        <v>9</v>
      </c>
      <c r="B12" s="141" t="s">
        <v>66</v>
      </c>
      <c r="C12" s="164">
        <v>51</v>
      </c>
      <c r="D12" s="143">
        <v>5.2372150338878621E-3</v>
      </c>
      <c r="E12" s="142">
        <v>40</v>
      </c>
      <c r="F12" s="143">
        <f t="shared" si="0"/>
        <v>4.0506329113924053E-3</v>
      </c>
      <c r="G12" s="144">
        <f t="shared" si="1"/>
        <v>-11</v>
      </c>
      <c r="H12" s="145">
        <f t="shared" si="2"/>
        <v>-0.21568627450980393</v>
      </c>
      <c r="I12" s="164">
        <v>39</v>
      </c>
      <c r="J12" s="143">
        <v>4.004929143561306E-3</v>
      </c>
      <c r="K12" s="146">
        <v>31</v>
      </c>
      <c r="L12" s="143">
        <f t="shared" si="3"/>
        <v>3.1392405063291138E-3</v>
      </c>
      <c r="M12" s="144">
        <f t="shared" si="4"/>
        <v>-8</v>
      </c>
      <c r="N12" s="147">
        <f t="shared" si="5"/>
        <v>-0.20512820512820512</v>
      </c>
      <c r="O12" s="164">
        <v>0</v>
      </c>
      <c r="P12" s="148">
        <v>0</v>
      </c>
      <c r="Q12" s="175">
        <f>[1]Громад_Виправ!C15+[1]Громад_Виправ!M15+[1]Звільн_з_випр_УДЗ_і_Розш!C16+[1]Позб_права!C15</f>
        <v>9875</v>
      </c>
      <c r="R12" s="176"/>
      <c r="S12" s="169"/>
      <c r="T12" s="174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s="19" customFormat="1" ht="21" customHeight="1">
      <c r="A13" s="84">
        <v>10</v>
      </c>
      <c r="B13" s="141" t="s">
        <v>7</v>
      </c>
      <c r="C13" s="163">
        <v>43</v>
      </c>
      <c r="D13" s="143">
        <v>1.6842929886408148E-2</v>
      </c>
      <c r="E13" s="142">
        <v>35</v>
      </c>
      <c r="F13" s="143">
        <f t="shared" si="0"/>
        <v>1.4989293361884369E-2</v>
      </c>
      <c r="G13" s="144">
        <f t="shared" si="1"/>
        <v>-8</v>
      </c>
      <c r="H13" s="145">
        <f t="shared" si="2"/>
        <v>-0.18604651162790697</v>
      </c>
      <c r="I13" s="163">
        <v>34</v>
      </c>
      <c r="J13" s="143">
        <v>1.3317665491578536E-2</v>
      </c>
      <c r="K13" s="146">
        <v>33</v>
      </c>
      <c r="L13" s="143">
        <f t="shared" si="3"/>
        <v>1.4132762312633832E-2</v>
      </c>
      <c r="M13" s="144">
        <f t="shared" si="4"/>
        <v>-1</v>
      </c>
      <c r="N13" s="147">
        <f t="shared" si="5"/>
        <v>-2.9411764705882353E-2</v>
      </c>
      <c r="O13" s="163">
        <v>1</v>
      </c>
      <c r="P13" s="148">
        <v>0</v>
      </c>
      <c r="Q13" s="175">
        <f>[1]Громад_Виправ!C16+[1]Громад_Виправ!M16+[1]Звільн_з_випр_УДЗ_і_Розш!C17+[1]Позб_права!C16</f>
        <v>2335</v>
      </c>
      <c r="R13" s="176"/>
      <c r="S13" s="169"/>
      <c r="T13" s="174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</row>
    <row r="14" spans="1:38" s="19" customFormat="1" ht="21" customHeight="1">
      <c r="A14" s="84">
        <v>11</v>
      </c>
      <c r="B14" s="141" t="s">
        <v>23</v>
      </c>
      <c r="C14" s="163">
        <v>64</v>
      </c>
      <c r="D14" s="143">
        <v>2.5416997617156472E-2</v>
      </c>
      <c r="E14" s="142">
        <v>28</v>
      </c>
      <c r="F14" s="143">
        <f t="shared" si="0"/>
        <v>1.3435700575815739E-2</v>
      </c>
      <c r="G14" s="144">
        <f t="shared" si="1"/>
        <v>-36</v>
      </c>
      <c r="H14" s="145">
        <f t="shared" si="2"/>
        <v>-0.5625</v>
      </c>
      <c r="I14" s="163">
        <v>33</v>
      </c>
      <c r="J14" s="143">
        <v>1.3105639396346307E-2</v>
      </c>
      <c r="K14" s="146">
        <v>15</v>
      </c>
      <c r="L14" s="143">
        <f t="shared" si="3"/>
        <v>7.1976967370441462E-3</v>
      </c>
      <c r="M14" s="144">
        <f t="shared" si="4"/>
        <v>-18</v>
      </c>
      <c r="N14" s="147">
        <f t="shared" si="5"/>
        <v>-0.54545454545454541</v>
      </c>
      <c r="O14" s="163">
        <v>1</v>
      </c>
      <c r="P14" s="148">
        <v>1</v>
      </c>
      <c r="Q14" s="175">
        <f>[1]Громад_Виправ!C17+[1]Громад_Виправ!M17+[1]Звільн_з_випр_УДЗ_і_Розш!C18+[1]Позб_права!C17</f>
        <v>2084</v>
      </c>
      <c r="R14" s="176"/>
      <c r="S14" s="169"/>
      <c r="T14" s="174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8" s="19" customFormat="1" ht="21" customHeight="1">
      <c r="A15" s="84">
        <v>12</v>
      </c>
      <c r="B15" s="141" t="s">
        <v>8</v>
      </c>
      <c r="C15" s="163">
        <v>31</v>
      </c>
      <c r="D15" s="143">
        <v>8.6713286713286722E-3</v>
      </c>
      <c r="E15" s="142">
        <v>31</v>
      </c>
      <c r="F15" s="143">
        <f t="shared" si="0"/>
        <v>8.5211654755360088E-3</v>
      </c>
      <c r="G15" s="144">
        <f t="shared" si="1"/>
        <v>0</v>
      </c>
      <c r="H15" s="145">
        <f t="shared" si="2"/>
        <v>0</v>
      </c>
      <c r="I15" s="163">
        <v>19</v>
      </c>
      <c r="J15" s="143">
        <v>5.3146853146853147E-3</v>
      </c>
      <c r="K15" s="146">
        <v>19</v>
      </c>
      <c r="L15" s="143">
        <f t="shared" si="3"/>
        <v>5.2226498075865864E-3</v>
      </c>
      <c r="M15" s="144">
        <f t="shared" si="4"/>
        <v>0</v>
      </c>
      <c r="N15" s="147">
        <f t="shared" si="5"/>
        <v>0</v>
      </c>
      <c r="O15" s="163">
        <v>2</v>
      </c>
      <c r="P15" s="148">
        <v>1</v>
      </c>
      <c r="Q15" s="175">
        <f>[1]Громад_Виправ!C18+[1]Громад_Виправ!M18+[1]Звільн_з_випр_УДЗ_і_Розш!C19+[1]Позб_права!C18</f>
        <v>3638</v>
      </c>
      <c r="R15" s="176"/>
      <c r="S15" s="169"/>
      <c r="T15" s="174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8" s="19" customFormat="1" ht="21" customHeight="1">
      <c r="A16" s="84">
        <v>13</v>
      </c>
      <c r="B16" s="141" t="s">
        <v>9</v>
      </c>
      <c r="C16" s="163">
        <v>25</v>
      </c>
      <c r="D16" s="143">
        <v>8.6445366528354085E-3</v>
      </c>
      <c r="E16" s="142">
        <v>14</v>
      </c>
      <c r="F16" s="143">
        <f t="shared" si="0"/>
        <v>5.5357848952155E-3</v>
      </c>
      <c r="G16" s="144">
        <f t="shared" si="1"/>
        <v>-11</v>
      </c>
      <c r="H16" s="145">
        <f t="shared" si="2"/>
        <v>-0.44</v>
      </c>
      <c r="I16" s="163">
        <v>22</v>
      </c>
      <c r="J16" s="143">
        <v>7.6071922544951589E-3</v>
      </c>
      <c r="K16" s="146">
        <v>9</v>
      </c>
      <c r="L16" s="143">
        <f t="shared" si="3"/>
        <v>3.5587188612099642E-3</v>
      </c>
      <c r="M16" s="144">
        <f t="shared" si="4"/>
        <v>-13</v>
      </c>
      <c r="N16" s="147">
        <f t="shared" si="5"/>
        <v>-0.59090909090909094</v>
      </c>
      <c r="O16" s="163">
        <v>1</v>
      </c>
      <c r="P16" s="148">
        <v>0</v>
      </c>
      <c r="Q16" s="175">
        <f>[1]Громад_Виправ!C19+[1]Громад_Виправ!M19+[1]Звільн_з_випр_УДЗ_і_Розш!C20+[1]Позб_права!C19</f>
        <v>2529</v>
      </c>
      <c r="R16" s="176"/>
      <c r="S16" s="169"/>
      <c r="T16" s="174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</row>
    <row r="17" spans="1:38" s="19" customFormat="1" ht="21" customHeight="1">
      <c r="A17" s="84">
        <v>14</v>
      </c>
      <c r="B17" s="141" t="s">
        <v>24</v>
      </c>
      <c r="C17" s="163">
        <v>17</v>
      </c>
      <c r="D17" s="143">
        <v>3.4850348503485036E-3</v>
      </c>
      <c r="E17" s="142">
        <v>10</v>
      </c>
      <c r="F17" s="143">
        <f t="shared" si="0"/>
        <v>1.9409937888198758E-3</v>
      </c>
      <c r="G17" s="144">
        <f t="shared" si="1"/>
        <v>-7</v>
      </c>
      <c r="H17" s="145">
        <f t="shared" si="2"/>
        <v>-0.41176470588235292</v>
      </c>
      <c r="I17" s="163">
        <v>14</v>
      </c>
      <c r="J17" s="143">
        <v>2.870028700287003E-3</v>
      </c>
      <c r="K17" s="146">
        <v>9</v>
      </c>
      <c r="L17" s="143">
        <f t="shared" si="3"/>
        <v>1.7468944099378882E-3</v>
      </c>
      <c r="M17" s="144">
        <f t="shared" si="4"/>
        <v>-5</v>
      </c>
      <c r="N17" s="147">
        <f t="shared" si="5"/>
        <v>-0.35714285714285715</v>
      </c>
      <c r="O17" s="163">
        <v>1</v>
      </c>
      <c r="P17" s="148">
        <v>0</v>
      </c>
      <c r="Q17" s="175">
        <f>[1]Громад_Виправ!C20+[1]Громад_Виправ!M20+[1]Звільн_з_випр_УДЗ_і_Розш!C21+[1]Позб_права!C20</f>
        <v>5152</v>
      </c>
      <c r="R17" s="176"/>
      <c r="S17" s="169"/>
      <c r="T17" s="174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</row>
    <row r="18" spans="1:38" s="19" customFormat="1" ht="21" customHeight="1">
      <c r="A18" s="84">
        <v>15</v>
      </c>
      <c r="B18" s="141" t="s">
        <v>10</v>
      </c>
      <c r="C18" s="163">
        <v>97</v>
      </c>
      <c r="D18" s="143">
        <v>2.7201346045989904E-2</v>
      </c>
      <c r="E18" s="142">
        <v>62</v>
      </c>
      <c r="F18" s="143">
        <f t="shared" si="0"/>
        <v>1.8708509354254676E-2</v>
      </c>
      <c r="G18" s="144">
        <f t="shared" si="1"/>
        <v>-35</v>
      </c>
      <c r="H18" s="145">
        <f t="shared" si="2"/>
        <v>-0.36082474226804123</v>
      </c>
      <c r="I18" s="163">
        <v>60</v>
      </c>
      <c r="J18" s="143">
        <v>1.6825574873808188E-2</v>
      </c>
      <c r="K18" s="146">
        <v>42</v>
      </c>
      <c r="L18" s="143">
        <f t="shared" si="3"/>
        <v>1.2673506336753168E-2</v>
      </c>
      <c r="M18" s="144">
        <f t="shared" si="4"/>
        <v>-18</v>
      </c>
      <c r="N18" s="147">
        <f t="shared" si="5"/>
        <v>-0.3</v>
      </c>
      <c r="O18" s="163">
        <v>0</v>
      </c>
      <c r="P18" s="148">
        <v>0</v>
      </c>
      <c r="Q18" s="175">
        <f>[1]Громад_Виправ!C21+[1]Громад_Виправ!M21+[1]Звільн_з_випр_УДЗ_і_Розш!C22+[1]Позб_права!C21</f>
        <v>3314</v>
      </c>
      <c r="R18" s="176"/>
      <c r="S18" s="169"/>
      <c r="T18" s="174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</row>
    <row r="19" spans="1:38" s="19" customFormat="1" ht="21" customHeight="1">
      <c r="A19" s="84">
        <v>16</v>
      </c>
      <c r="B19" s="141" t="s">
        <v>11</v>
      </c>
      <c r="C19" s="163">
        <v>12</v>
      </c>
      <c r="D19" s="143">
        <v>5.5223193741371374E-3</v>
      </c>
      <c r="E19" s="142">
        <v>4</v>
      </c>
      <c r="F19" s="143">
        <f t="shared" si="0"/>
        <v>1.8717828731867104E-3</v>
      </c>
      <c r="G19" s="144">
        <f t="shared" si="1"/>
        <v>-8</v>
      </c>
      <c r="H19" s="145">
        <f t="shared" si="2"/>
        <v>-0.66666666666666663</v>
      </c>
      <c r="I19" s="163">
        <v>11</v>
      </c>
      <c r="J19" s="143">
        <v>5.0621260929590425E-3</v>
      </c>
      <c r="K19" s="146">
        <v>4</v>
      </c>
      <c r="L19" s="143">
        <f t="shared" si="3"/>
        <v>1.8717828731867104E-3</v>
      </c>
      <c r="M19" s="144">
        <f t="shared" si="4"/>
        <v>-7</v>
      </c>
      <c r="N19" s="147">
        <f t="shared" si="5"/>
        <v>-0.63636363636363635</v>
      </c>
      <c r="O19" s="163">
        <v>1</v>
      </c>
      <c r="P19" s="148">
        <v>0</v>
      </c>
      <c r="Q19" s="175">
        <f>[1]Громад_Виправ!C22+[1]Громад_Виправ!M22+[1]Звільн_з_випр_УДЗ_і_Розш!C23+[1]Позб_права!C22</f>
        <v>2137</v>
      </c>
      <c r="R19" s="176"/>
      <c r="S19" s="169"/>
      <c r="T19" s="174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</row>
    <row r="20" spans="1:38" s="19" customFormat="1" ht="21" customHeight="1">
      <c r="A20" s="84">
        <v>17</v>
      </c>
      <c r="B20" s="141" t="s">
        <v>12</v>
      </c>
      <c r="C20" s="163">
        <v>38</v>
      </c>
      <c r="D20" s="143">
        <v>2.1006080707573246E-2</v>
      </c>
      <c r="E20" s="142">
        <v>32</v>
      </c>
      <c r="F20" s="143">
        <f t="shared" si="0"/>
        <v>1.9753086419753086E-2</v>
      </c>
      <c r="G20" s="144">
        <f t="shared" si="1"/>
        <v>-6</v>
      </c>
      <c r="H20" s="145">
        <f t="shared" si="2"/>
        <v>-0.15789473684210525</v>
      </c>
      <c r="I20" s="163">
        <v>20</v>
      </c>
      <c r="J20" s="143">
        <v>1.1055831951354339E-2</v>
      </c>
      <c r="K20" s="146">
        <v>18</v>
      </c>
      <c r="L20" s="143">
        <f t="shared" si="3"/>
        <v>1.1111111111111112E-2</v>
      </c>
      <c r="M20" s="144">
        <f t="shared" si="4"/>
        <v>-2</v>
      </c>
      <c r="N20" s="147">
        <f t="shared" si="5"/>
        <v>-0.1</v>
      </c>
      <c r="O20" s="163">
        <v>0</v>
      </c>
      <c r="P20" s="148">
        <v>1</v>
      </c>
      <c r="Q20" s="175">
        <f>[1]Громад_Виправ!C23+[1]Громад_Виправ!M23+[1]Звільн_з_випр_УДЗ_і_Розш!C24+[1]Позб_права!C23</f>
        <v>1620</v>
      </c>
      <c r="R20" s="176"/>
      <c r="S20" s="169"/>
      <c r="T20" s="169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</row>
    <row r="21" spans="1:38" s="19" customFormat="1" ht="21" customHeight="1">
      <c r="A21" s="84">
        <v>18</v>
      </c>
      <c r="B21" s="141" t="s">
        <v>13</v>
      </c>
      <c r="C21" s="163">
        <v>6</v>
      </c>
      <c r="D21" s="143">
        <v>5.3191489361702126E-3</v>
      </c>
      <c r="E21" s="142">
        <v>6</v>
      </c>
      <c r="F21" s="143">
        <f t="shared" si="0"/>
        <v>4.8859934853420191E-3</v>
      </c>
      <c r="G21" s="144">
        <f t="shared" si="1"/>
        <v>0</v>
      </c>
      <c r="H21" s="145">
        <f t="shared" si="2"/>
        <v>0</v>
      </c>
      <c r="I21" s="163">
        <v>4</v>
      </c>
      <c r="J21" s="143">
        <v>3.5460992907801418E-3</v>
      </c>
      <c r="K21" s="146">
        <v>4</v>
      </c>
      <c r="L21" s="143">
        <f t="shared" si="3"/>
        <v>3.2573289902280132E-3</v>
      </c>
      <c r="M21" s="144">
        <f t="shared" si="4"/>
        <v>0</v>
      </c>
      <c r="N21" s="147">
        <f t="shared" si="5"/>
        <v>0</v>
      </c>
      <c r="O21" s="163">
        <v>0</v>
      </c>
      <c r="P21" s="148">
        <v>0</v>
      </c>
      <c r="Q21" s="175">
        <f>[1]Громад_Виправ!C24+[1]Громад_Виправ!M24+[1]Звільн_з_випр_УДЗ_і_Розш!C25+[1]Позб_права!C24</f>
        <v>1228</v>
      </c>
      <c r="R21" s="176"/>
      <c r="S21" s="169"/>
      <c r="T21" s="169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</row>
    <row r="22" spans="1:38" s="19" customFormat="1" ht="21" customHeight="1">
      <c r="A22" s="84">
        <v>19</v>
      </c>
      <c r="B22" s="141" t="s">
        <v>14</v>
      </c>
      <c r="C22" s="163">
        <v>53</v>
      </c>
      <c r="D22" s="143">
        <v>8.2285359416239719E-3</v>
      </c>
      <c r="E22" s="142">
        <v>6</v>
      </c>
      <c r="F22" s="143">
        <f t="shared" si="0"/>
        <v>1.0869565217391304E-3</v>
      </c>
      <c r="G22" s="144">
        <f t="shared" si="1"/>
        <v>-47</v>
      </c>
      <c r="H22" s="145">
        <f t="shared" si="2"/>
        <v>-0.8867924528301887</v>
      </c>
      <c r="I22" s="163">
        <v>45</v>
      </c>
      <c r="J22" s="143">
        <v>6.9864927806241265E-3</v>
      </c>
      <c r="K22" s="146">
        <v>5</v>
      </c>
      <c r="L22" s="143">
        <f t="shared" si="3"/>
        <v>9.0579710144927537E-4</v>
      </c>
      <c r="M22" s="144">
        <f t="shared" si="4"/>
        <v>-40</v>
      </c>
      <c r="N22" s="147">
        <f t="shared" si="5"/>
        <v>-0.88888888888888884</v>
      </c>
      <c r="O22" s="163">
        <v>1</v>
      </c>
      <c r="P22" s="148">
        <v>0</v>
      </c>
      <c r="Q22" s="175">
        <f>[1]Громад_Виправ!C25+[1]Громад_Виправ!M25+[1]Звільн_з_випр_УДЗ_і_Розш!C26+[1]Позб_права!C25</f>
        <v>5520</v>
      </c>
      <c r="R22" s="176"/>
      <c r="S22" s="169"/>
      <c r="T22" s="169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</row>
    <row r="23" spans="1:38" s="19" customFormat="1" ht="21" customHeight="1">
      <c r="A23" s="84">
        <v>20</v>
      </c>
      <c r="B23" s="141" t="s">
        <v>15</v>
      </c>
      <c r="C23" s="163">
        <v>44</v>
      </c>
      <c r="D23" s="143">
        <v>2.0045558086560365E-2</v>
      </c>
      <c r="E23" s="142">
        <v>3</v>
      </c>
      <c r="F23" s="143">
        <f t="shared" si="0"/>
        <v>1.5764582238570678E-3</v>
      </c>
      <c r="G23" s="144">
        <f t="shared" si="1"/>
        <v>-41</v>
      </c>
      <c r="H23" s="145">
        <f t="shared" si="2"/>
        <v>-0.93181818181818177</v>
      </c>
      <c r="I23" s="163">
        <v>28</v>
      </c>
      <c r="J23" s="143">
        <v>1.275626423690205E-2</v>
      </c>
      <c r="K23" s="146">
        <v>3</v>
      </c>
      <c r="L23" s="143">
        <f t="shared" si="3"/>
        <v>1.5764582238570678E-3</v>
      </c>
      <c r="M23" s="144">
        <f t="shared" si="4"/>
        <v>-25</v>
      </c>
      <c r="N23" s="147">
        <f t="shared" si="5"/>
        <v>-0.8928571428571429</v>
      </c>
      <c r="O23" s="163">
        <v>2</v>
      </c>
      <c r="P23" s="148">
        <v>0</v>
      </c>
      <c r="Q23" s="175">
        <f>[1]Громад_Виправ!C26+[1]Громад_Виправ!M26+[1]Звільн_з_випр_УДЗ_і_Розш!C27+[1]Позб_права!C26</f>
        <v>1903</v>
      </c>
      <c r="R23" s="176"/>
      <c r="S23" s="169"/>
      <c r="T23" s="169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</row>
    <row r="24" spans="1:38" s="19" customFormat="1" ht="21" customHeight="1">
      <c r="A24" s="84">
        <v>21</v>
      </c>
      <c r="B24" s="141" t="s">
        <v>16</v>
      </c>
      <c r="C24" s="163">
        <v>15</v>
      </c>
      <c r="D24" s="143">
        <v>7.1770334928229667E-3</v>
      </c>
      <c r="E24" s="142">
        <v>15</v>
      </c>
      <c r="F24" s="143">
        <f t="shared" si="0"/>
        <v>7.0224719101123594E-3</v>
      </c>
      <c r="G24" s="144">
        <f t="shared" si="1"/>
        <v>0</v>
      </c>
      <c r="H24" s="145">
        <f t="shared" si="2"/>
        <v>0</v>
      </c>
      <c r="I24" s="163">
        <v>9</v>
      </c>
      <c r="J24" s="143">
        <v>4.3062200956937796E-3</v>
      </c>
      <c r="K24" s="146">
        <v>13</v>
      </c>
      <c r="L24" s="143">
        <f t="shared" si="3"/>
        <v>6.0861423220973784E-3</v>
      </c>
      <c r="M24" s="144">
        <f t="shared" si="4"/>
        <v>4</v>
      </c>
      <c r="N24" s="147">
        <f t="shared" si="5"/>
        <v>0.44444444444444442</v>
      </c>
      <c r="O24" s="163">
        <v>1</v>
      </c>
      <c r="P24" s="148">
        <v>0</v>
      </c>
      <c r="Q24" s="175">
        <f>[1]Громад_Виправ!C27+[1]Громад_Виправ!M27+[1]Звільн_з_випр_УДЗ_і_Розш!C28+[1]Позб_права!C27</f>
        <v>2136</v>
      </c>
      <c r="R24" s="176"/>
      <c r="S24" s="169"/>
      <c r="T24" s="169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</row>
    <row r="25" spans="1:38" s="19" customFormat="1" ht="21" customHeight="1">
      <c r="A25" s="84">
        <v>22</v>
      </c>
      <c r="B25" s="141" t="s">
        <v>17</v>
      </c>
      <c r="C25" s="163">
        <v>36</v>
      </c>
      <c r="D25" s="143">
        <v>1.5887025595763458E-2</v>
      </c>
      <c r="E25" s="142">
        <v>32</v>
      </c>
      <c r="F25" s="143">
        <f t="shared" si="0"/>
        <v>1.3234077750206782E-2</v>
      </c>
      <c r="G25" s="144">
        <f t="shared" si="1"/>
        <v>-4</v>
      </c>
      <c r="H25" s="145">
        <f t="shared" si="2"/>
        <v>-0.1111111111111111</v>
      </c>
      <c r="I25" s="163">
        <v>18</v>
      </c>
      <c r="J25" s="143">
        <v>7.9435127978817292E-3</v>
      </c>
      <c r="K25" s="146">
        <v>15</v>
      </c>
      <c r="L25" s="143">
        <f t="shared" si="3"/>
        <v>6.2034739454094297E-3</v>
      </c>
      <c r="M25" s="144">
        <f t="shared" si="4"/>
        <v>-3</v>
      </c>
      <c r="N25" s="147">
        <f t="shared" si="5"/>
        <v>-0.16666666666666666</v>
      </c>
      <c r="O25" s="163">
        <v>0</v>
      </c>
      <c r="P25" s="148">
        <v>0</v>
      </c>
      <c r="Q25" s="175">
        <f>[1]Громад_Виправ!C28+[1]Громад_Виправ!M28+[1]Звільн_з_випр_УДЗ_і_Розш!C29+[1]Позб_права!C28</f>
        <v>2418</v>
      </c>
      <c r="R25" s="176"/>
      <c r="S25" s="169"/>
      <c r="T25" s="169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</row>
    <row r="26" spans="1:38" s="19" customFormat="1" ht="21" customHeight="1">
      <c r="A26" s="84">
        <v>23</v>
      </c>
      <c r="B26" s="141" t="s">
        <v>19</v>
      </c>
      <c r="C26" s="165">
        <v>5</v>
      </c>
      <c r="D26" s="166">
        <v>3.927729772191673E-3</v>
      </c>
      <c r="E26" s="142">
        <v>4</v>
      </c>
      <c r="F26" s="143">
        <f t="shared" si="0"/>
        <v>2.8901734104046241E-3</v>
      </c>
      <c r="G26" s="144">
        <f t="shared" si="1"/>
        <v>-1</v>
      </c>
      <c r="H26" s="145">
        <f t="shared" si="2"/>
        <v>-0.2</v>
      </c>
      <c r="I26" s="165">
        <v>5</v>
      </c>
      <c r="J26" s="166">
        <v>3.927729772191673E-3</v>
      </c>
      <c r="K26" s="146">
        <v>4</v>
      </c>
      <c r="L26" s="143">
        <f t="shared" si="3"/>
        <v>2.8901734104046241E-3</v>
      </c>
      <c r="M26" s="144">
        <f t="shared" si="4"/>
        <v>-1</v>
      </c>
      <c r="N26" s="147">
        <f t="shared" si="5"/>
        <v>-0.2</v>
      </c>
      <c r="O26" s="165">
        <v>0</v>
      </c>
      <c r="P26" s="148">
        <v>0</v>
      </c>
      <c r="Q26" s="175">
        <f>[1]Громад_Виправ!C29+[1]Громад_Виправ!M29+[1]Звільн_з_випр_УДЗ_і_Розш!C30+[1]Позб_права!C29</f>
        <v>1384</v>
      </c>
      <c r="R26" s="176"/>
      <c r="S26" s="169"/>
      <c r="T26" s="169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</row>
    <row r="27" spans="1:38" s="19" customFormat="1" ht="21" customHeight="1" thickBot="1">
      <c r="A27" s="86">
        <v>24</v>
      </c>
      <c r="B27" s="141" t="s">
        <v>18</v>
      </c>
      <c r="C27" s="165">
        <v>14</v>
      </c>
      <c r="D27" s="166">
        <v>6.9410014873574613E-3</v>
      </c>
      <c r="E27" s="149">
        <v>15</v>
      </c>
      <c r="F27" s="150">
        <f t="shared" si="0"/>
        <v>8.7260034904013961E-3</v>
      </c>
      <c r="G27" s="151">
        <f t="shared" si="1"/>
        <v>1</v>
      </c>
      <c r="H27" s="152">
        <f t="shared" si="2"/>
        <v>7.1428571428571425E-2</v>
      </c>
      <c r="I27" s="165">
        <v>10</v>
      </c>
      <c r="J27" s="166">
        <v>4.95785820525533E-3</v>
      </c>
      <c r="K27" s="153">
        <v>14</v>
      </c>
      <c r="L27" s="150">
        <f t="shared" si="3"/>
        <v>8.1442699243746367E-3</v>
      </c>
      <c r="M27" s="151">
        <f t="shared" si="4"/>
        <v>4</v>
      </c>
      <c r="N27" s="147">
        <f t="shared" si="5"/>
        <v>0.4</v>
      </c>
      <c r="O27" s="165">
        <v>0</v>
      </c>
      <c r="P27" s="154">
        <v>0</v>
      </c>
      <c r="Q27" s="175">
        <f>[1]Громад_Виправ!C30+[1]Громад_Виправ!M30+[1]Звільн_з_випр_УДЗ_і_Розш!C31+[1]Позб_права!C30</f>
        <v>1719</v>
      </c>
      <c r="R27" s="176"/>
      <c r="S27" s="169"/>
      <c r="T27" s="169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38" ht="21" customHeight="1" thickBot="1">
      <c r="A28" s="299" t="s">
        <v>40</v>
      </c>
      <c r="B28" s="300"/>
      <c r="C28" s="167">
        <v>879</v>
      </c>
      <c r="D28" s="168">
        <v>1.0715983761444402E-2</v>
      </c>
      <c r="E28" s="155">
        <f>SUM(E4:E27)</f>
        <v>551</v>
      </c>
      <c r="F28" s="156">
        <f t="shared" si="0"/>
        <v>7.0523486496864201E-3</v>
      </c>
      <c r="G28" s="155">
        <f t="shared" si="1"/>
        <v>-328</v>
      </c>
      <c r="H28" s="157">
        <f>G28/C28</f>
        <v>-0.3731513083048919</v>
      </c>
      <c r="I28" s="167">
        <v>637</v>
      </c>
      <c r="J28" s="168">
        <v>7.7657356724005512E-3</v>
      </c>
      <c r="K28" s="158">
        <f>SUM(K4:K27)</f>
        <v>403</v>
      </c>
      <c r="L28" s="159">
        <f t="shared" si="3"/>
        <v>5.1580698835274538E-3</v>
      </c>
      <c r="M28" s="160">
        <f t="shared" si="4"/>
        <v>-234</v>
      </c>
      <c r="N28" s="161">
        <f>M28/I28</f>
        <v>-0.36734693877551022</v>
      </c>
      <c r="O28" s="167">
        <v>18</v>
      </c>
      <c r="P28" s="162">
        <f>SUM(P4:P27)</f>
        <v>8</v>
      </c>
      <c r="Q28" s="175">
        <f>SUM(Q4:Q27)</f>
        <v>78130</v>
      </c>
      <c r="R28" s="177"/>
      <c r="S28" s="170"/>
      <c r="T28" s="169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</row>
    <row r="29" spans="1:38" ht="21.75" customHeight="1">
      <c r="D29" s="87"/>
      <c r="E29" s="88"/>
      <c r="F29" s="88"/>
      <c r="G29" s="88"/>
      <c r="H29" s="88"/>
      <c r="I29" s="89"/>
      <c r="J29" s="34"/>
      <c r="K29" s="34"/>
      <c r="L29" s="90"/>
      <c r="M29" s="90"/>
      <c r="N29" s="90"/>
      <c r="O29" s="90"/>
      <c r="R29" s="91"/>
      <c r="S29" s="92"/>
    </row>
    <row r="30" spans="1:38" ht="16.5">
      <c r="A30" s="301" t="s">
        <v>60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1" t="s">
        <v>60</v>
      </c>
      <c r="R30" s="91"/>
      <c r="S30" s="92"/>
    </row>
    <row r="31" spans="1:38" ht="12.75" customHeight="1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1" t="s">
        <v>60</v>
      </c>
    </row>
    <row r="32" spans="1:38" ht="18.75">
      <c r="A32" s="93"/>
      <c r="B32" s="93"/>
      <c r="C32" s="94"/>
      <c r="D32" s="95"/>
      <c r="E32" s="95"/>
      <c r="F32" s="95"/>
      <c r="G32" s="95"/>
      <c r="H32" s="95"/>
      <c r="I32" s="92"/>
      <c r="J32" s="92"/>
      <c r="K32" s="92"/>
      <c r="L32" s="92"/>
      <c r="M32" s="92"/>
      <c r="N32" s="92"/>
      <c r="O32" s="92"/>
    </row>
    <row r="33" spans="1:15" ht="18.75">
      <c r="A33" s="93"/>
      <c r="B33" s="93"/>
      <c r="C33" s="94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1:1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1:1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1:1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1:1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1:1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1:1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1: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2022-07-15T06:40:46Z</dcterms:modified>
</cp:coreProperties>
</file>