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Оперативний\2022\01.08.2022\"/>
    </mc:Choice>
  </mc:AlternateContent>
  <bookViews>
    <workbookView xWindow="-120" yWindow="-120" windowWidth="29040" windowHeight="15840" tabRatio="767" activeTab="3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N28" i="36"/>
  <c r="M28" i="36"/>
  <c r="K28" i="36"/>
  <c r="H28" i="36"/>
  <c r="G28" i="36"/>
  <c r="E28" i="36"/>
  <c r="Q27" i="36"/>
  <c r="F27" i="36" s="1"/>
  <c r="N27" i="36"/>
  <c r="M27" i="36"/>
  <c r="H27" i="36"/>
  <c r="G27" i="36"/>
  <c r="Q26" i="36"/>
  <c r="L26" i="36" s="1"/>
  <c r="N26" i="36"/>
  <c r="M26" i="36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L24" i="36"/>
  <c r="H24" i="36"/>
  <c r="G24" i="36"/>
  <c r="Q23" i="36"/>
  <c r="F23" i="36" s="1"/>
  <c r="N23" i="36"/>
  <c r="M23" i="36"/>
  <c r="H23" i="36"/>
  <c r="G23" i="36"/>
  <c r="Q22" i="36"/>
  <c r="L22" i="36" s="1"/>
  <c r="N22" i="36"/>
  <c r="M22" i="36"/>
  <c r="G22" i="36"/>
  <c r="H22" i="36" s="1"/>
  <c r="F22" i="36"/>
  <c r="Q21" i="36"/>
  <c r="M21" i="36"/>
  <c r="N21" i="36" s="1"/>
  <c r="L21" i="36"/>
  <c r="G21" i="36"/>
  <c r="H21" i="36" s="1"/>
  <c r="F21" i="36"/>
  <c r="Q20" i="36"/>
  <c r="L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L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H9" i="36"/>
  <c r="G9" i="36"/>
  <c r="F9" i="36"/>
  <c r="Q8" i="36"/>
  <c r="L8" i="36" s="1"/>
  <c r="N8" i="36"/>
  <c r="M8" i="36"/>
  <c r="H8" i="36"/>
  <c r="G8" i="36"/>
  <c r="Q7" i="36"/>
  <c r="F7" i="36" s="1"/>
  <c r="N7" i="36"/>
  <c r="M7" i="36"/>
  <c r="G7" i="36"/>
  <c r="H7" i="36" s="1"/>
  <c r="Q6" i="36"/>
  <c r="M6" i="36"/>
  <c r="N6" i="36" s="1"/>
  <c r="L6" i="36"/>
  <c r="G6" i="36"/>
  <c r="H6" i="36" s="1"/>
  <c r="F6" i="36"/>
  <c r="Q5" i="36"/>
  <c r="M5" i="36"/>
  <c r="N5" i="36" s="1"/>
  <c r="L5" i="36"/>
  <c r="H5" i="36"/>
  <c r="G5" i="36"/>
  <c r="F5" i="36"/>
  <c r="Q4" i="36"/>
  <c r="Q28" i="36" s="1"/>
  <c r="N4" i="36"/>
  <c r="M4" i="36"/>
  <c r="H4" i="36"/>
  <c r="G4" i="36"/>
  <c r="L28" i="36" l="1"/>
  <c r="F28" i="36"/>
  <c r="L4" i="36"/>
  <c r="L16" i="36"/>
  <c r="F4" i="36"/>
  <c r="L7" i="36"/>
  <c r="F8" i="36"/>
  <c r="L11" i="36"/>
  <c r="F12" i="36"/>
  <c r="L15" i="36"/>
  <c r="L19" i="36"/>
  <c r="F20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<sst xmlns="http://schemas.openxmlformats.org/spreadsheetml/2006/main" count="191" uniqueCount="86">
  <si>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</si>
  <si>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</si>
  <si>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</si>
  <si>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</si>
  <si>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</si>
  <si>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</si>
  <si>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</si>
  <si>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</si>
  <si>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</si>
  <si>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</si>
  <si>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</si>
  <si>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</si>
  <si>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</si>
  <si>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</si>
  <si>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</si>
  <si>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</si>
  <si>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</si>
  <si>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</si>
  <si>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</si>
  <si>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</si>
  <si>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</si>
  <si>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</si>
  <si>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</si>
  <si>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</si>
  <si>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</si>
  <si>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</si>
  <si>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</si>
  <si>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</si>
  <si>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</si>
  <si>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</si>
  <si>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</si>
  <si>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</si>
  <si>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</si>
  <si>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</si>
  <si>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</si>
  <si>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</si>
  <si>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</si>
  <si>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</si>
  <si>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</si>
  <si>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</si>
  <si>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</si>
  <si>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</si>
  <si>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</si>
  <si>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</si>
  <si>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</si>
  <si>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</si>
  <si>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</si>
  <si>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</si>
  <si>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</si>
  <si>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</si>
  <si>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</si>
  <si>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</si>
  <si>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</si>
  <si>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</si>
  <si>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</si>
  <si>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</si>
  <si>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</si>
  <si>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</si>
  <si>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</si>
  <si>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</si>
  <si>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</si>
  <si>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</si>
  <si>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</si>
  <si>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</si>
  <si>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</si>
  <si>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</si>
  <si>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</si>
  <si>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</si>
  <si>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</si>
  <si>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</si>
  <si>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</si>
  <si>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</si>
  <si>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</si>
  <si>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</si>
  <si>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</si>
  <si>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</si>
  <si>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</si>
  <si>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</si>
  <si>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</si>
  <si>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</si>
  <si>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</si>
  <si>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</si>
  <si>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</si>
  <si>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</si>
  <si>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серпня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</si>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</sst>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9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3"/>
      <color indexed="9"/>
      <name val="Times New Roman"/>
      <family val="1"/>
    </font>
    <font>
      <sz val="10"/>
      <color indexed="9"/>
      <name val="Arial Cyr"/>
      <charset val="204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3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4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4" fillId="0" borderId="48" xfId="0" applyNumberFormat="1" applyFont="1" applyBorder="1" applyAlignment="1" applyProtection="1">
      <alignment horizontal="center" vertical="center" shrinkToFit="1"/>
      <protection locked="0"/>
    </xf>
    <xf numFmtId="165" fontId="64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5" fillId="0" borderId="0" xfId="0" applyFont="1" applyFill="1" applyAlignment="1">
      <alignment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6" fillId="0" borderId="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vertical="center"/>
    </xf>
    <xf numFmtId="0" fontId="67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67" fillId="0" borderId="0" xfId="0" applyFont="1" applyFill="1" applyBorder="1"/>
    <xf numFmtId="0" fontId="0" fillId="0" borderId="0" xfId="0" applyFont="1" applyFill="1"/>
  </cellXfs>
  <cellStyles count="4">
    <cellStyle name="Відсотковий" xfId="3" builtinId="5"/>
    <cellStyle name="Грошовий" xfId="1" builtinId="4"/>
    <cellStyle name="Звичайни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8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318</v>
          </cell>
          <cell r="M7">
            <v>35</v>
          </cell>
        </row>
        <row r="8">
          <cell r="C8">
            <v>264</v>
          </cell>
          <cell r="M8">
            <v>20</v>
          </cell>
        </row>
        <row r="9">
          <cell r="C9">
            <v>942</v>
          </cell>
          <cell r="M9">
            <v>37</v>
          </cell>
        </row>
        <row r="10">
          <cell r="C10">
            <v>642</v>
          </cell>
          <cell r="M10">
            <v>67</v>
          </cell>
        </row>
        <row r="11">
          <cell r="C11">
            <v>275</v>
          </cell>
          <cell r="M11">
            <v>15</v>
          </cell>
        </row>
        <row r="12">
          <cell r="C12">
            <v>389</v>
          </cell>
          <cell r="M12">
            <v>19</v>
          </cell>
        </row>
        <row r="13">
          <cell r="C13">
            <v>348</v>
          </cell>
          <cell r="M13">
            <v>27</v>
          </cell>
        </row>
        <row r="14">
          <cell r="C14">
            <v>368</v>
          </cell>
          <cell r="M14">
            <v>39</v>
          </cell>
        </row>
        <row r="15">
          <cell r="C15">
            <v>1424</v>
          </cell>
          <cell r="M15">
            <v>68</v>
          </cell>
        </row>
        <row r="16">
          <cell r="C16">
            <v>215</v>
          </cell>
          <cell r="M16">
            <v>4</v>
          </cell>
        </row>
        <row r="17">
          <cell r="C17">
            <v>94</v>
          </cell>
          <cell r="M17">
            <v>7</v>
          </cell>
        </row>
        <row r="18">
          <cell r="C18">
            <v>600</v>
          </cell>
          <cell r="M18">
            <v>37</v>
          </cell>
        </row>
        <row r="19">
          <cell r="C19">
            <v>286</v>
          </cell>
          <cell r="M19">
            <v>18</v>
          </cell>
        </row>
        <row r="20">
          <cell r="C20">
            <v>522</v>
          </cell>
          <cell r="M20">
            <v>18</v>
          </cell>
        </row>
        <row r="21">
          <cell r="C21">
            <v>402</v>
          </cell>
          <cell r="M21">
            <v>26</v>
          </cell>
        </row>
        <row r="22">
          <cell r="C22">
            <v>292</v>
          </cell>
          <cell r="M22">
            <v>16</v>
          </cell>
        </row>
        <row r="23">
          <cell r="C23">
            <v>309</v>
          </cell>
          <cell r="M23">
            <v>31</v>
          </cell>
        </row>
        <row r="24">
          <cell r="C24">
            <v>156</v>
          </cell>
          <cell r="M24">
            <v>22</v>
          </cell>
        </row>
        <row r="25">
          <cell r="C25">
            <v>480</v>
          </cell>
          <cell r="M25">
            <v>20</v>
          </cell>
        </row>
        <row r="26">
          <cell r="C26">
            <v>240</v>
          </cell>
          <cell r="M26">
            <v>6</v>
          </cell>
        </row>
        <row r="27">
          <cell r="C27">
            <v>306</v>
          </cell>
          <cell r="M27">
            <v>42</v>
          </cell>
        </row>
        <row r="28">
          <cell r="C28">
            <v>233</v>
          </cell>
          <cell r="M28">
            <v>16</v>
          </cell>
        </row>
        <row r="29">
          <cell r="C29">
            <v>178</v>
          </cell>
          <cell r="M29">
            <v>36</v>
          </cell>
        </row>
        <row r="30">
          <cell r="C30">
            <v>235</v>
          </cell>
          <cell r="M30">
            <v>22</v>
          </cell>
        </row>
      </sheetData>
      <sheetData sheetId="5"/>
      <sheetData sheetId="6"/>
      <sheetData sheetId="7">
        <row r="8">
          <cell r="C8">
            <v>2750</v>
          </cell>
        </row>
        <row r="9">
          <cell r="C9">
            <v>1643</v>
          </cell>
        </row>
        <row r="10">
          <cell r="C10">
            <v>8289</v>
          </cell>
        </row>
        <row r="11">
          <cell r="C11">
            <v>3344</v>
          </cell>
        </row>
        <row r="12">
          <cell r="C12">
            <v>2198</v>
          </cell>
        </row>
        <row r="13">
          <cell r="C13">
            <v>2286</v>
          </cell>
        </row>
        <row r="14">
          <cell r="C14">
            <v>3614</v>
          </cell>
        </row>
        <row r="15">
          <cell r="C15">
            <v>880</v>
          </cell>
        </row>
        <row r="16">
          <cell r="C16">
            <v>8289</v>
          </cell>
        </row>
        <row r="17">
          <cell r="C17">
            <v>2168</v>
          </cell>
        </row>
        <row r="18">
          <cell r="C18">
            <v>1945</v>
          </cell>
        </row>
        <row r="19">
          <cell r="C19">
            <v>2885</v>
          </cell>
        </row>
        <row r="20">
          <cell r="C20">
            <v>2187</v>
          </cell>
        </row>
        <row r="21">
          <cell r="C21">
            <v>4598</v>
          </cell>
        </row>
        <row r="22">
          <cell r="C22">
            <v>2923</v>
          </cell>
        </row>
        <row r="23">
          <cell r="C23">
            <v>1823</v>
          </cell>
        </row>
        <row r="24">
          <cell r="C24">
            <v>1248</v>
          </cell>
        </row>
        <row r="25">
          <cell r="C25">
            <v>1002</v>
          </cell>
        </row>
        <row r="26">
          <cell r="C26">
            <v>4857</v>
          </cell>
        </row>
        <row r="27">
          <cell r="C27">
            <v>1588</v>
          </cell>
        </row>
        <row r="28">
          <cell r="C28">
            <v>1752</v>
          </cell>
        </row>
        <row r="29">
          <cell r="C29">
            <v>2188</v>
          </cell>
        </row>
        <row r="30">
          <cell r="C30">
            <v>1058</v>
          </cell>
        </row>
        <row r="31">
          <cell r="C31">
            <v>1446</v>
          </cell>
        </row>
      </sheetData>
      <sheetData sheetId="8"/>
      <sheetData sheetId="9">
        <row r="7">
          <cell r="C7">
            <v>157</v>
          </cell>
        </row>
        <row r="8">
          <cell r="C8">
            <v>161</v>
          </cell>
        </row>
        <row r="9">
          <cell r="C9">
            <v>357</v>
          </cell>
        </row>
        <row r="10">
          <cell r="C10">
            <v>151</v>
          </cell>
        </row>
        <row r="11">
          <cell r="C11">
            <v>154</v>
          </cell>
        </row>
        <row r="12">
          <cell r="C12">
            <v>167</v>
          </cell>
        </row>
        <row r="13">
          <cell r="C13">
            <v>190</v>
          </cell>
        </row>
        <row r="14">
          <cell r="C14">
            <v>149</v>
          </cell>
        </row>
        <row r="15">
          <cell r="C15">
            <v>572</v>
          </cell>
        </row>
        <row r="16">
          <cell r="C16">
            <v>73</v>
          </cell>
        </row>
        <row r="17">
          <cell r="C17">
            <v>42</v>
          </cell>
        </row>
        <row r="18">
          <cell r="C18">
            <v>291</v>
          </cell>
        </row>
        <row r="19">
          <cell r="C19">
            <v>117</v>
          </cell>
        </row>
        <row r="20">
          <cell r="C20">
            <v>281</v>
          </cell>
        </row>
        <row r="21">
          <cell r="C21">
            <v>166</v>
          </cell>
        </row>
        <row r="22">
          <cell r="C22">
            <v>128</v>
          </cell>
        </row>
        <row r="23">
          <cell r="C23">
            <v>117</v>
          </cell>
        </row>
        <row r="24">
          <cell r="C24">
            <v>104</v>
          </cell>
        </row>
        <row r="25">
          <cell r="C25">
            <v>274</v>
          </cell>
        </row>
        <row r="26">
          <cell r="C26">
            <v>77</v>
          </cell>
        </row>
        <row r="27">
          <cell r="C27">
            <v>152</v>
          </cell>
        </row>
        <row r="28">
          <cell r="C28">
            <v>127</v>
          </cell>
        </row>
        <row r="29">
          <cell r="C29">
            <v>187</v>
          </cell>
        </row>
        <row r="30">
          <cell r="C30">
            <v>120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view="pageBreakPreview" zoomScale="80" zoomScaleNormal="80" zoomScaleSheetLayoutView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AL22" sqref="AL22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207" t="s">
        <v>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</row>
    <row r="2" spans="1:35" s="38" customFormat="1" ht="19.5" customHeight="1">
      <c r="A2" s="208" t="s">
        <v>82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</row>
    <row r="3" spans="1:35" s="38" customFormat="1" ht="26.25" customHeight="1">
      <c r="A3" s="209" t="s">
        <v>84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</row>
    <row r="4" spans="1:35" s="41" customFormat="1" ht="80.25" customHeight="1">
      <c r="A4" s="174" t="s">
        <v>25</v>
      </c>
      <c r="B4" s="177" t="s">
        <v>44</v>
      </c>
      <c r="C4" s="180" t="s">
        <v>56</v>
      </c>
      <c r="D4" s="181"/>
      <c r="E4" s="182"/>
      <c r="F4" s="39"/>
      <c r="G4" s="186" t="s">
        <v>74</v>
      </c>
      <c r="H4" s="187"/>
      <c r="I4" s="188"/>
      <c r="J4" s="40"/>
      <c r="K4" s="189" t="s">
        <v>75</v>
      </c>
      <c r="L4" s="190"/>
      <c r="M4" s="190"/>
      <c r="N4" s="191"/>
      <c r="O4" s="165"/>
      <c r="P4" s="192" t="s">
        <v>76</v>
      </c>
      <c r="Q4" s="187"/>
      <c r="R4" s="187"/>
      <c r="S4" s="188"/>
      <c r="T4" s="165"/>
      <c r="U4" s="192" t="s">
        <v>77</v>
      </c>
      <c r="V4" s="187"/>
      <c r="W4" s="187"/>
      <c r="X4" s="188"/>
      <c r="Y4" s="165"/>
      <c r="Z4" s="193" t="s">
        <v>78</v>
      </c>
      <c r="AA4" s="194"/>
      <c r="AB4" s="195"/>
      <c r="AC4" s="168"/>
      <c r="AD4" s="192" t="s">
        <v>79</v>
      </c>
      <c r="AE4" s="210"/>
      <c r="AF4" s="211"/>
      <c r="AG4" s="165"/>
      <c r="AH4" s="192" t="s">
        <v>80</v>
      </c>
      <c r="AI4" s="188"/>
    </row>
    <row r="5" spans="1:35" s="41" customFormat="1" ht="45.75" customHeight="1">
      <c r="A5" s="175"/>
      <c r="B5" s="178"/>
      <c r="C5" s="183"/>
      <c r="D5" s="184"/>
      <c r="E5" s="185"/>
      <c r="F5" s="42"/>
      <c r="G5" s="196" t="s">
        <v>68</v>
      </c>
      <c r="H5" s="196"/>
      <c r="I5" s="196"/>
      <c r="J5" s="167"/>
      <c r="K5" s="169" t="s">
        <v>69</v>
      </c>
      <c r="L5" s="169"/>
      <c r="M5" s="169"/>
      <c r="N5" s="169"/>
      <c r="O5" s="166"/>
      <c r="P5" s="169" t="s">
        <v>70</v>
      </c>
      <c r="Q5" s="169"/>
      <c r="R5" s="169"/>
      <c r="S5" s="169"/>
      <c r="T5" s="166"/>
      <c r="U5" s="169" t="s">
        <v>39</v>
      </c>
      <c r="V5" s="196" t="s">
        <v>42</v>
      </c>
      <c r="W5" s="196" t="s">
        <v>43</v>
      </c>
      <c r="X5" s="169" t="s">
        <v>50</v>
      </c>
      <c r="Y5" s="166"/>
      <c r="Z5" s="169" t="s">
        <v>51</v>
      </c>
      <c r="AA5" s="169"/>
      <c r="AB5" s="169"/>
      <c r="AC5" s="164"/>
      <c r="AD5" s="186" t="s">
        <v>52</v>
      </c>
      <c r="AE5" s="187"/>
      <c r="AF5" s="188"/>
      <c r="AG5" s="166"/>
      <c r="AH5" s="169" t="s">
        <v>52</v>
      </c>
      <c r="AI5" s="169"/>
    </row>
    <row r="6" spans="1:35" s="41" customFormat="1" ht="21" customHeight="1">
      <c r="A6" s="175"/>
      <c r="B6" s="178"/>
      <c r="C6" s="197">
        <v>2021</v>
      </c>
      <c r="D6" s="197">
        <v>2022</v>
      </c>
      <c r="E6" s="201" t="s">
        <v>28</v>
      </c>
      <c r="F6" s="42"/>
      <c r="G6" s="172">
        <v>2021</v>
      </c>
      <c r="H6" s="172">
        <v>2022</v>
      </c>
      <c r="I6" s="201" t="s">
        <v>28</v>
      </c>
      <c r="J6" s="167"/>
      <c r="K6" s="203">
        <v>2021</v>
      </c>
      <c r="L6" s="186">
        <v>2022</v>
      </c>
      <c r="M6" s="187"/>
      <c r="N6" s="188"/>
      <c r="O6" s="166"/>
      <c r="P6" s="203">
        <v>2021</v>
      </c>
      <c r="Q6" s="186">
        <v>2022</v>
      </c>
      <c r="R6" s="187"/>
      <c r="S6" s="188"/>
      <c r="T6" s="166"/>
      <c r="U6" s="169"/>
      <c r="V6" s="196"/>
      <c r="W6" s="196"/>
      <c r="X6" s="169"/>
      <c r="Y6" s="166"/>
      <c r="Z6" s="172">
        <v>2021</v>
      </c>
      <c r="AA6" s="172">
        <v>2022</v>
      </c>
      <c r="AB6" s="201" t="s">
        <v>28</v>
      </c>
      <c r="AC6" s="162"/>
      <c r="AD6" s="205">
        <v>2021</v>
      </c>
      <c r="AE6" s="172">
        <v>2022</v>
      </c>
      <c r="AF6" s="170" t="s">
        <v>28</v>
      </c>
      <c r="AG6" s="166"/>
      <c r="AH6" s="172">
        <v>2021</v>
      </c>
      <c r="AI6" s="172">
        <v>2022</v>
      </c>
    </row>
    <row r="7" spans="1:35" s="41" customFormat="1" ht="43.5" customHeight="1">
      <c r="A7" s="175"/>
      <c r="B7" s="178"/>
      <c r="C7" s="198"/>
      <c r="D7" s="198"/>
      <c r="E7" s="202"/>
      <c r="F7" s="43"/>
      <c r="G7" s="173"/>
      <c r="H7" s="173"/>
      <c r="I7" s="202"/>
      <c r="J7" s="43"/>
      <c r="K7" s="204"/>
      <c r="L7" s="166" t="s">
        <v>45</v>
      </c>
      <c r="M7" s="166" t="s">
        <v>48</v>
      </c>
      <c r="N7" s="166" t="s">
        <v>28</v>
      </c>
      <c r="O7" s="43"/>
      <c r="P7" s="204"/>
      <c r="Q7" s="166" t="s">
        <v>45</v>
      </c>
      <c r="R7" s="166" t="s">
        <v>49</v>
      </c>
      <c r="S7" s="166" t="s">
        <v>28</v>
      </c>
      <c r="T7" s="43"/>
      <c r="U7" s="169"/>
      <c r="V7" s="196"/>
      <c r="W7" s="196"/>
      <c r="X7" s="169"/>
      <c r="Y7" s="166"/>
      <c r="Z7" s="173"/>
      <c r="AA7" s="173"/>
      <c r="AB7" s="202"/>
      <c r="AC7" s="163"/>
      <c r="AD7" s="206"/>
      <c r="AE7" s="173"/>
      <c r="AF7" s="171"/>
      <c r="AG7" s="43"/>
      <c r="AH7" s="173"/>
      <c r="AI7" s="173"/>
    </row>
    <row r="8" spans="1:35" s="41" customFormat="1" ht="15" customHeight="1">
      <c r="A8" s="176"/>
      <c r="B8" s="179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2604</v>
      </c>
      <c r="D10" s="130">
        <v>2658</v>
      </c>
      <c r="E10" s="130">
        <v>44</v>
      </c>
      <c r="F10" s="56"/>
      <c r="G10" s="56">
        <v>114</v>
      </c>
      <c r="H10" s="130">
        <v>119</v>
      </c>
      <c r="I10" s="56">
        <v>0</v>
      </c>
      <c r="J10" s="56"/>
      <c r="K10" s="56">
        <v>210</v>
      </c>
      <c r="L10" s="130">
        <v>191</v>
      </c>
      <c r="M10" s="130">
        <v>66</v>
      </c>
      <c r="N10" s="130">
        <v>0</v>
      </c>
      <c r="O10" s="56"/>
      <c r="P10" s="56">
        <v>26</v>
      </c>
      <c r="Q10" s="130">
        <v>29</v>
      </c>
      <c r="R10" s="130">
        <v>2</v>
      </c>
      <c r="S10" s="130">
        <v>0</v>
      </c>
      <c r="T10" s="56"/>
      <c r="U10" s="56">
        <v>27</v>
      </c>
      <c r="V10" s="56">
        <v>24</v>
      </c>
      <c r="W10" s="56">
        <v>19</v>
      </c>
      <c r="X10" s="56">
        <v>0</v>
      </c>
      <c r="Y10" s="56"/>
      <c r="Z10" s="56">
        <v>1898</v>
      </c>
      <c r="AA10" s="56">
        <v>1862</v>
      </c>
      <c r="AB10" s="56">
        <v>44</v>
      </c>
      <c r="AC10" s="56"/>
      <c r="AD10" s="56">
        <v>103</v>
      </c>
      <c r="AE10" s="56">
        <v>112</v>
      </c>
      <c r="AF10" s="56">
        <v>0</v>
      </c>
      <c r="AG10" s="56"/>
      <c r="AH10" s="56">
        <v>253</v>
      </c>
      <c r="AI10" s="130">
        <v>345</v>
      </c>
    </row>
    <row r="11" spans="1:35" s="41" customFormat="1" ht="24.95" customHeight="1">
      <c r="A11" s="54">
        <v>2</v>
      </c>
      <c r="B11" s="55" t="s">
        <v>2</v>
      </c>
      <c r="C11" s="56">
        <v>1712</v>
      </c>
      <c r="D11" s="130">
        <v>1477</v>
      </c>
      <c r="E11" s="130">
        <v>18</v>
      </c>
      <c r="F11" s="56"/>
      <c r="G11" s="56">
        <v>120</v>
      </c>
      <c r="H11" s="130">
        <v>116</v>
      </c>
      <c r="I11" s="56">
        <v>0</v>
      </c>
      <c r="J11" s="56"/>
      <c r="K11" s="56">
        <v>177</v>
      </c>
      <c r="L11" s="130">
        <v>150</v>
      </c>
      <c r="M11" s="130">
        <v>34</v>
      </c>
      <c r="N11" s="130">
        <v>0</v>
      </c>
      <c r="O11" s="56"/>
      <c r="P11" s="56">
        <v>20</v>
      </c>
      <c r="Q11" s="130">
        <v>12</v>
      </c>
      <c r="R11" s="130">
        <v>0</v>
      </c>
      <c r="S11" s="130">
        <v>0</v>
      </c>
      <c r="T11" s="56"/>
      <c r="U11" s="56">
        <v>17</v>
      </c>
      <c r="V11" s="56">
        <v>9</v>
      </c>
      <c r="W11" s="56">
        <v>5</v>
      </c>
      <c r="X11" s="56">
        <v>1</v>
      </c>
      <c r="Y11" s="56"/>
      <c r="Z11" s="56">
        <v>1184</v>
      </c>
      <c r="AA11" s="56">
        <v>1063</v>
      </c>
      <c r="AB11" s="56">
        <v>18</v>
      </c>
      <c r="AC11" s="56"/>
      <c r="AD11" s="56">
        <v>86</v>
      </c>
      <c r="AE11" s="56">
        <v>53</v>
      </c>
      <c r="AF11" s="56">
        <v>0</v>
      </c>
      <c r="AG11" s="56"/>
      <c r="AH11" s="56">
        <v>125</v>
      </c>
      <c r="AI11" s="130">
        <v>83</v>
      </c>
    </row>
    <row r="12" spans="1:35" s="41" customFormat="1" ht="24.95" customHeight="1">
      <c r="A12" s="54">
        <v>3</v>
      </c>
      <c r="B12" s="55" t="s">
        <v>3</v>
      </c>
      <c r="C12" s="56">
        <v>7216</v>
      </c>
      <c r="D12" s="130">
        <v>6713</v>
      </c>
      <c r="E12" s="130">
        <v>34</v>
      </c>
      <c r="F12" s="56"/>
      <c r="G12" s="56">
        <v>241</v>
      </c>
      <c r="H12" s="130">
        <v>251</v>
      </c>
      <c r="I12" s="56">
        <v>0</v>
      </c>
      <c r="J12" s="56"/>
      <c r="K12" s="56">
        <v>535</v>
      </c>
      <c r="L12" s="130">
        <v>474</v>
      </c>
      <c r="M12" s="130">
        <v>41</v>
      </c>
      <c r="N12" s="130">
        <v>0</v>
      </c>
      <c r="O12" s="56"/>
      <c r="P12" s="56">
        <v>29</v>
      </c>
      <c r="Q12" s="130">
        <v>29</v>
      </c>
      <c r="R12" s="130">
        <v>2</v>
      </c>
      <c r="S12" s="130">
        <v>0</v>
      </c>
      <c r="T12" s="56"/>
      <c r="U12" s="56">
        <v>80</v>
      </c>
      <c r="V12" s="56">
        <v>46</v>
      </c>
      <c r="W12" s="56">
        <v>30</v>
      </c>
      <c r="X12" s="56">
        <v>3</v>
      </c>
      <c r="Y12" s="56"/>
      <c r="Z12" s="56">
        <v>5966</v>
      </c>
      <c r="AA12" s="56">
        <v>5541</v>
      </c>
      <c r="AB12" s="56">
        <v>34</v>
      </c>
      <c r="AC12" s="56"/>
      <c r="AD12" s="56">
        <v>259</v>
      </c>
      <c r="AE12" s="56">
        <v>253</v>
      </c>
      <c r="AF12" s="56">
        <v>0</v>
      </c>
      <c r="AG12" s="56"/>
      <c r="AH12" s="56">
        <v>186</v>
      </c>
      <c r="AI12" s="130">
        <v>165</v>
      </c>
    </row>
    <row r="13" spans="1:35" s="41" customFormat="1" ht="24.95" customHeight="1">
      <c r="A13" s="54">
        <v>4</v>
      </c>
      <c r="B13" s="55" t="s">
        <v>21</v>
      </c>
      <c r="C13" s="56">
        <v>3908</v>
      </c>
      <c r="D13" s="130">
        <v>3628</v>
      </c>
      <c r="E13" s="130">
        <v>48</v>
      </c>
      <c r="F13" s="56"/>
      <c r="G13" s="56">
        <v>128</v>
      </c>
      <c r="H13" s="130">
        <v>99</v>
      </c>
      <c r="I13" s="56">
        <v>0</v>
      </c>
      <c r="J13" s="56"/>
      <c r="K13" s="56">
        <v>577</v>
      </c>
      <c r="L13" s="130">
        <v>426</v>
      </c>
      <c r="M13" s="130">
        <v>36</v>
      </c>
      <c r="N13" s="130">
        <v>2</v>
      </c>
      <c r="O13" s="56"/>
      <c r="P13" s="56">
        <v>54</v>
      </c>
      <c r="Q13" s="130">
        <v>56</v>
      </c>
      <c r="R13" s="130">
        <v>0</v>
      </c>
      <c r="S13" s="130">
        <v>0</v>
      </c>
      <c r="T13" s="56"/>
      <c r="U13" s="56">
        <v>12</v>
      </c>
      <c r="V13" s="56">
        <v>11</v>
      </c>
      <c r="W13" s="56">
        <v>4</v>
      </c>
      <c r="X13" s="56">
        <v>0</v>
      </c>
      <c r="Y13" s="56"/>
      <c r="Z13" s="56">
        <v>2799</v>
      </c>
      <c r="AA13" s="56">
        <v>2667</v>
      </c>
      <c r="AB13" s="56">
        <v>46</v>
      </c>
      <c r="AC13" s="56"/>
      <c r="AD13" s="56">
        <v>287</v>
      </c>
      <c r="AE13" s="56">
        <v>334</v>
      </c>
      <c r="AF13" s="56">
        <v>0</v>
      </c>
      <c r="AG13" s="56"/>
      <c r="AH13" s="56">
        <v>63</v>
      </c>
      <c r="AI13" s="130">
        <v>46</v>
      </c>
    </row>
    <row r="14" spans="1:35" s="41" customFormat="1" ht="24.95" customHeight="1">
      <c r="A14" s="54">
        <v>5</v>
      </c>
      <c r="B14" s="55" t="s">
        <v>4</v>
      </c>
      <c r="C14" s="56">
        <v>2227</v>
      </c>
      <c r="D14" s="130">
        <v>1987</v>
      </c>
      <c r="E14" s="130">
        <v>26</v>
      </c>
      <c r="F14" s="56"/>
      <c r="G14" s="56">
        <v>95</v>
      </c>
      <c r="H14" s="130">
        <v>123</v>
      </c>
      <c r="I14" s="56">
        <v>0</v>
      </c>
      <c r="J14" s="56"/>
      <c r="K14" s="56">
        <v>252</v>
      </c>
      <c r="L14" s="130">
        <v>199</v>
      </c>
      <c r="M14" s="130">
        <v>54</v>
      </c>
      <c r="N14" s="130">
        <v>1</v>
      </c>
      <c r="O14" s="56"/>
      <c r="P14" s="56">
        <v>18</v>
      </c>
      <c r="Q14" s="130">
        <v>10</v>
      </c>
      <c r="R14" s="130">
        <v>0</v>
      </c>
      <c r="S14" s="130">
        <v>0</v>
      </c>
      <c r="T14" s="56"/>
      <c r="U14" s="56">
        <v>20</v>
      </c>
      <c r="V14" s="56">
        <v>14</v>
      </c>
      <c r="W14" s="56">
        <v>10</v>
      </c>
      <c r="X14" s="56">
        <v>1</v>
      </c>
      <c r="Y14" s="56"/>
      <c r="Z14" s="56">
        <v>1594</v>
      </c>
      <c r="AA14" s="56">
        <v>1434</v>
      </c>
      <c r="AB14" s="56">
        <v>25</v>
      </c>
      <c r="AC14" s="56"/>
      <c r="AD14" s="56">
        <v>142</v>
      </c>
      <c r="AE14" s="56">
        <v>130</v>
      </c>
      <c r="AF14" s="56">
        <v>0</v>
      </c>
      <c r="AG14" s="56"/>
      <c r="AH14" s="56">
        <v>126</v>
      </c>
      <c r="AI14" s="130">
        <v>91</v>
      </c>
    </row>
    <row r="15" spans="1:35" s="41" customFormat="1" ht="24.95" customHeight="1">
      <c r="A15" s="54">
        <v>6</v>
      </c>
      <c r="B15" s="55" t="s">
        <v>5</v>
      </c>
      <c r="C15" s="56">
        <v>1990</v>
      </c>
      <c r="D15" s="130">
        <v>2152</v>
      </c>
      <c r="E15" s="130">
        <v>40</v>
      </c>
      <c r="F15" s="56"/>
      <c r="G15" s="56">
        <v>101</v>
      </c>
      <c r="H15" s="130">
        <v>119</v>
      </c>
      <c r="I15" s="56">
        <v>0</v>
      </c>
      <c r="J15" s="56"/>
      <c r="K15" s="56">
        <v>169</v>
      </c>
      <c r="L15" s="130">
        <v>193</v>
      </c>
      <c r="M15" s="130">
        <v>21</v>
      </c>
      <c r="N15" s="130">
        <v>0</v>
      </c>
      <c r="O15" s="56"/>
      <c r="P15" s="56">
        <v>15</v>
      </c>
      <c r="Q15" s="130">
        <v>9</v>
      </c>
      <c r="R15" s="130">
        <v>0</v>
      </c>
      <c r="S15" s="130">
        <v>0</v>
      </c>
      <c r="T15" s="56"/>
      <c r="U15" s="56">
        <v>3</v>
      </c>
      <c r="V15" s="56">
        <v>0</v>
      </c>
      <c r="W15" s="56">
        <v>0</v>
      </c>
      <c r="X15" s="56">
        <v>0</v>
      </c>
      <c r="Y15" s="56"/>
      <c r="Z15" s="56">
        <v>1525</v>
      </c>
      <c r="AA15" s="56">
        <v>1678</v>
      </c>
      <c r="AB15" s="56">
        <v>40</v>
      </c>
      <c r="AC15" s="56"/>
      <c r="AD15" s="56">
        <v>95</v>
      </c>
      <c r="AE15" s="56">
        <v>108</v>
      </c>
      <c r="AF15" s="56">
        <v>0</v>
      </c>
      <c r="AG15" s="56"/>
      <c r="AH15" s="56">
        <v>85</v>
      </c>
      <c r="AI15" s="130">
        <v>45</v>
      </c>
    </row>
    <row r="16" spans="1:35" s="41" customFormat="1" ht="24.95" customHeight="1">
      <c r="A16" s="54">
        <v>7</v>
      </c>
      <c r="B16" s="55" t="s">
        <v>6</v>
      </c>
      <c r="C16" s="56">
        <v>3748</v>
      </c>
      <c r="D16" s="130">
        <v>3423</v>
      </c>
      <c r="E16" s="130">
        <v>22</v>
      </c>
      <c r="F16" s="56"/>
      <c r="G16" s="56">
        <v>144</v>
      </c>
      <c r="H16" s="130">
        <v>145</v>
      </c>
      <c r="I16" s="56">
        <v>0</v>
      </c>
      <c r="J16" s="56"/>
      <c r="K16" s="56">
        <v>317</v>
      </c>
      <c r="L16" s="130">
        <v>280</v>
      </c>
      <c r="M16" s="130">
        <v>66</v>
      </c>
      <c r="N16" s="130">
        <v>1</v>
      </c>
      <c r="O16" s="56"/>
      <c r="P16" s="56">
        <v>22</v>
      </c>
      <c r="Q16" s="130">
        <v>20</v>
      </c>
      <c r="R16" s="130">
        <v>0</v>
      </c>
      <c r="S16" s="130">
        <v>0</v>
      </c>
      <c r="T16" s="56"/>
      <c r="U16" s="56">
        <v>15</v>
      </c>
      <c r="V16" s="56">
        <v>10</v>
      </c>
      <c r="W16" s="56">
        <v>8</v>
      </c>
      <c r="X16" s="56">
        <v>0</v>
      </c>
      <c r="Y16" s="56"/>
      <c r="Z16" s="56">
        <v>2922</v>
      </c>
      <c r="AA16" s="56">
        <v>2683</v>
      </c>
      <c r="AB16" s="56">
        <v>21</v>
      </c>
      <c r="AC16" s="56"/>
      <c r="AD16" s="56">
        <v>172</v>
      </c>
      <c r="AE16" s="56">
        <v>138</v>
      </c>
      <c r="AF16" s="56">
        <v>0</v>
      </c>
      <c r="AG16" s="56"/>
      <c r="AH16" s="56">
        <v>171</v>
      </c>
      <c r="AI16" s="130">
        <v>157</v>
      </c>
    </row>
    <row r="17" spans="1:35" s="41" customFormat="1" ht="24.95" customHeight="1">
      <c r="A17" s="54">
        <v>8</v>
      </c>
      <c r="B17" s="55" t="s">
        <v>22</v>
      </c>
      <c r="C17" s="56">
        <v>1124</v>
      </c>
      <c r="D17" s="130">
        <v>1091</v>
      </c>
      <c r="E17" s="130">
        <v>7</v>
      </c>
      <c r="F17" s="56"/>
      <c r="G17" s="56">
        <v>101</v>
      </c>
      <c r="H17" s="130">
        <v>110</v>
      </c>
      <c r="I17" s="56">
        <v>0</v>
      </c>
      <c r="J17" s="56"/>
      <c r="K17" s="56">
        <v>203</v>
      </c>
      <c r="L17" s="130">
        <v>142</v>
      </c>
      <c r="M17" s="130">
        <v>16</v>
      </c>
      <c r="N17" s="130">
        <v>1</v>
      </c>
      <c r="O17" s="56"/>
      <c r="P17" s="56">
        <v>27</v>
      </c>
      <c r="Q17" s="130">
        <v>32</v>
      </c>
      <c r="R17" s="130">
        <v>0</v>
      </c>
      <c r="S17" s="130">
        <v>0</v>
      </c>
      <c r="T17" s="56"/>
      <c r="U17" s="56">
        <v>10</v>
      </c>
      <c r="V17" s="56">
        <v>4</v>
      </c>
      <c r="W17" s="56">
        <v>0</v>
      </c>
      <c r="X17" s="56">
        <v>0</v>
      </c>
      <c r="Y17" s="56"/>
      <c r="Z17" s="56">
        <v>596</v>
      </c>
      <c r="AA17" s="56">
        <v>622</v>
      </c>
      <c r="AB17" s="56">
        <v>6</v>
      </c>
      <c r="AC17" s="56"/>
      <c r="AD17" s="56">
        <v>131</v>
      </c>
      <c r="AE17" s="56">
        <v>142</v>
      </c>
      <c r="AF17" s="56">
        <v>0</v>
      </c>
      <c r="AG17" s="56"/>
      <c r="AH17" s="56">
        <v>66</v>
      </c>
      <c r="AI17" s="130">
        <v>43</v>
      </c>
    </row>
    <row r="18" spans="1:35" s="41" customFormat="1" ht="24.95" customHeight="1">
      <c r="A18" s="54">
        <v>9</v>
      </c>
      <c r="B18" s="55" t="s">
        <v>66</v>
      </c>
      <c r="C18" s="56">
        <v>8815</v>
      </c>
      <c r="D18" s="130">
        <v>9204</v>
      </c>
      <c r="E18" s="130">
        <v>42</v>
      </c>
      <c r="F18" s="56"/>
      <c r="G18" s="56">
        <v>404</v>
      </c>
      <c r="H18" s="130">
        <v>398</v>
      </c>
      <c r="I18" s="56">
        <v>0</v>
      </c>
      <c r="J18" s="56"/>
      <c r="K18" s="56">
        <v>1002</v>
      </c>
      <c r="L18" s="130">
        <v>1221</v>
      </c>
      <c r="M18" s="130">
        <v>189</v>
      </c>
      <c r="N18" s="130">
        <v>6</v>
      </c>
      <c r="O18" s="56"/>
      <c r="P18" s="56">
        <v>58</v>
      </c>
      <c r="Q18" s="130">
        <v>52</v>
      </c>
      <c r="R18" s="130">
        <v>0</v>
      </c>
      <c r="S18" s="130">
        <v>0</v>
      </c>
      <c r="T18" s="56"/>
      <c r="U18" s="56">
        <v>56</v>
      </c>
      <c r="V18" s="56">
        <v>26</v>
      </c>
      <c r="W18" s="56">
        <v>14</v>
      </c>
      <c r="X18" s="56">
        <v>5</v>
      </c>
      <c r="Y18" s="56"/>
      <c r="Z18" s="56">
        <v>6145</v>
      </c>
      <c r="AA18" s="56">
        <v>6172</v>
      </c>
      <c r="AB18" s="56">
        <v>35</v>
      </c>
      <c r="AC18" s="56"/>
      <c r="AD18" s="56">
        <v>993</v>
      </c>
      <c r="AE18" s="56">
        <v>1139</v>
      </c>
      <c r="AF18" s="56">
        <v>1</v>
      </c>
      <c r="AG18" s="56"/>
      <c r="AH18" s="56">
        <v>213</v>
      </c>
      <c r="AI18" s="130">
        <v>222</v>
      </c>
    </row>
    <row r="19" spans="1:35" s="41" customFormat="1" ht="24.95" customHeight="1">
      <c r="A19" s="54">
        <v>10</v>
      </c>
      <c r="B19" s="55" t="s">
        <v>7</v>
      </c>
      <c r="C19" s="56">
        <v>2057</v>
      </c>
      <c r="D19" s="130">
        <v>1816</v>
      </c>
      <c r="E19" s="130">
        <v>22</v>
      </c>
      <c r="F19" s="56"/>
      <c r="G19" s="56">
        <v>57</v>
      </c>
      <c r="H19" s="130">
        <v>51</v>
      </c>
      <c r="I19" s="56">
        <v>0</v>
      </c>
      <c r="J19" s="56"/>
      <c r="K19" s="56">
        <v>144</v>
      </c>
      <c r="L19" s="130">
        <v>128</v>
      </c>
      <c r="M19" s="130">
        <v>41</v>
      </c>
      <c r="N19" s="130">
        <v>0</v>
      </c>
      <c r="O19" s="56"/>
      <c r="P19" s="56">
        <v>2</v>
      </c>
      <c r="Q19" s="130">
        <v>3</v>
      </c>
      <c r="R19" s="130">
        <v>0</v>
      </c>
      <c r="S19" s="130">
        <v>0</v>
      </c>
      <c r="T19" s="56"/>
      <c r="U19" s="56">
        <v>4</v>
      </c>
      <c r="V19" s="56">
        <v>2</v>
      </c>
      <c r="W19" s="56">
        <v>2</v>
      </c>
      <c r="X19" s="56">
        <v>0</v>
      </c>
      <c r="Y19" s="56"/>
      <c r="Z19" s="56">
        <v>1618</v>
      </c>
      <c r="AA19" s="56">
        <v>1430</v>
      </c>
      <c r="AB19" s="56">
        <v>22</v>
      </c>
      <c r="AC19" s="56"/>
      <c r="AD19" s="56">
        <v>78</v>
      </c>
      <c r="AE19" s="56">
        <v>66</v>
      </c>
      <c r="AF19" s="56">
        <v>0</v>
      </c>
      <c r="AG19" s="56"/>
      <c r="AH19" s="56">
        <v>158</v>
      </c>
      <c r="AI19" s="130">
        <v>138</v>
      </c>
    </row>
    <row r="20" spans="1:35" s="41" customFormat="1" ht="24.95" customHeight="1">
      <c r="A20" s="54">
        <v>11</v>
      </c>
      <c r="B20" s="55" t="s">
        <v>23</v>
      </c>
      <c r="C20" s="56">
        <v>1860</v>
      </c>
      <c r="D20" s="130">
        <v>1888</v>
      </c>
      <c r="E20" s="130">
        <v>18</v>
      </c>
      <c r="F20" s="56"/>
      <c r="G20" s="56">
        <v>33</v>
      </c>
      <c r="H20" s="130">
        <v>34</v>
      </c>
      <c r="I20" s="56">
        <v>0</v>
      </c>
      <c r="J20" s="56"/>
      <c r="K20" s="56">
        <v>118</v>
      </c>
      <c r="L20" s="130">
        <v>115</v>
      </c>
      <c r="M20" s="130">
        <v>49</v>
      </c>
      <c r="N20" s="130">
        <v>0</v>
      </c>
      <c r="O20" s="56"/>
      <c r="P20" s="56">
        <v>10</v>
      </c>
      <c r="Q20" s="130">
        <v>5</v>
      </c>
      <c r="R20" s="130">
        <v>0</v>
      </c>
      <c r="S20" s="130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1629</v>
      </c>
      <c r="AA20" s="56">
        <v>1659</v>
      </c>
      <c r="AB20" s="56">
        <v>18</v>
      </c>
      <c r="AC20" s="56"/>
      <c r="AD20" s="56">
        <v>55</v>
      </c>
      <c r="AE20" s="56">
        <v>62</v>
      </c>
      <c r="AF20" s="56">
        <v>0</v>
      </c>
      <c r="AG20" s="56"/>
      <c r="AH20" s="56">
        <v>15</v>
      </c>
      <c r="AI20" s="130">
        <v>13</v>
      </c>
    </row>
    <row r="21" spans="1:35" s="41" customFormat="1" ht="24.95" customHeight="1">
      <c r="A21" s="54">
        <v>12</v>
      </c>
      <c r="B21" s="55" t="s">
        <v>8</v>
      </c>
      <c r="C21" s="56">
        <v>3117</v>
      </c>
      <c r="D21" s="130">
        <v>3026</v>
      </c>
      <c r="E21" s="130">
        <v>16</v>
      </c>
      <c r="F21" s="56"/>
      <c r="G21" s="56">
        <v>191</v>
      </c>
      <c r="H21" s="130">
        <v>204</v>
      </c>
      <c r="I21" s="56">
        <v>0</v>
      </c>
      <c r="J21" s="56"/>
      <c r="K21" s="56">
        <v>340</v>
      </c>
      <c r="L21" s="130">
        <v>366</v>
      </c>
      <c r="M21" s="130">
        <v>67</v>
      </c>
      <c r="N21" s="130">
        <v>1</v>
      </c>
      <c r="O21" s="56"/>
      <c r="P21" s="56">
        <v>30</v>
      </c>
      <c r="Q21" s="130">
        <v>28</v>
      </c>
      <c r="R21" s="130">
        <v>0</v>
      </c>
      <c r="S21" s="130">
        <v>0</v>
      </c>
      <c r="T21" s="56"/>
      <c r="U21" s="56">
        <v>33</v>
      </c>
      <c r="V21" s="56">
        <v>15</v>
      </c>
      <c r="W21" s="56">
        <v>5</v>
      </c>
      <c r="X21" s="56">
        <v>2</v>
      </c>
      <c r="Y21" s="56"/>
      <c r="Z21" s="56">
        <v>2049</v>
      </c>
      <c r="AA21" s="56">
        <v>1927</v>
      </c>
      <c r="AB21" s="56">
        <v>15</v>
      </c>
      <c r="AC21" s="56"/>
      <c r="AD21" s="56">
        <v>328</v>
      </c>
      <c r="AE21" s="56">
        <v>326</v>
      </c>
      <c r="AF21" s="56">
        <v>0</v>
      </c>
      <c r="AG21" s="56"/>
      <c r="AH21" s="56">
        <v>179</v>
      </c>
      <c r="AI21" s="130">
        <v>175</v>
      </c>
    </row>
    <row r="22" spans="1:35" s="41" customFormat="1" ht="24.95" customHeight="1">
      <c r="A22" s="54">
        <v>13</v>
      </c>
      <c r="B22" s="55" t="s">
        <v>9</v>
      </c>
      <c r="C22" s="56">
        <v>2279</v>
      </c>
      <c r="D22" s="130">
        <v>2037</v>
      </c>
      <c r="E22" s="130">
        <v>37</v>
      </c>
      <c r="F22" s="56"/>
      <c r="G22" s="56">
        <v>91</v>
      </c>
      <c r="H22" s="130">
        <v>77</v>
      </c>
      <c r="I22" s="56">
        <v>0</v>
      </c>
      <c r="J22" s="56"/>
      <c r="K22" s="56">
        <v>197</v>
      </c>
      <c r="L22" s="130">
        <v>187</v>
      </c>
      <c r="M22" s="130">
        <v>26</v>
      </c>
      <c r="N22" s="130">
        <v>2</v>
      </c>
      <c r="O22" s="56"/>
      <c r="P22" s="56">
        <v>16</v>
      </c>
      <c r="Q22" s="130">
        <v>15</v>
      </c>
      <c r="R22" s="130">
        <v>0</v>
      </c>
      <c r="S22" s="130">
        <v>0</v>
      </c>
      <c r="T22" s="56"/>
      <c r="U22" s="56">
        <v>11</v>
      </c>
      <c r="V22" s="56">
        <v>9</v>
      </c>
      <c r="W22" s="56">
        <v>3</v>
      </c>
      <c r="X22" s="56">
        <v>2</v>
      </c>
      <c r="Y22" s="56"/>
      <c r="Z22" s="56">
        <v>1759</v>
      </c>
      <c r="AA22" s="56">
        <v>1573</v>
      </c>
      <c r="AB22" s="56">
        <v>35</v>
      </c>
      <c r="AC22" s="56"/>
      <c r="AD22" s="56">
        <v>165</v>
      </c>
      <c r="AE22" s="56">
        <v>141</v>
      </c>
      <c r="AF22" s="56">
        <v>0</v>
      </c>
      <c r="AG22" s="56"/>
      <c r="AH22" s="56">
        <v>51</v>
      </c>
      <c r="AI22" s="130">
        <v>44</v>
      </c>
    </row>
    <row r="23" spans="1:35" s="41" customFormat="1" ht="24.95" customHeight="1">
      <c r="A23" s="54">
        <v>14</v>
      </c>
      <c r="B23" s="55" t="s">
        <v>24</v>
      </c>
      <c r="C23" s="56">
        <v>4052</v>
      </c>
      <c r="D23" s="130">
        <v>4288</v>
      </c>
      <c r="E23" s="130">
        <v>76</v>
      </c>
      <c r="F23" s="56"/>
      <c r="G23" s="56">
        <v>193</v>
      </c>
      <c r="H23" s="130">
        <v>193</v>
      </c>
      <c r="I23" s="56">
        <v>0</v>
      </c>
      <c r="J23" s="56"/>
      <c r="K23" s="56">
        <v>353</v>
      </c>
      <c r="L23" s="130">
        <v>376</v>
      </c>
      <c r="M23" s="130">
        <v>74</v>
      </c>
      <c r="N23" s="130">
        <v>2</v>
      </c>
      <c r="O23" s="56"/>
      <c r="P23" s="56">
        <v>19</v>
      </c>
      <c r="Q23" s="130">
        <v>13</v>
      </c>
      <c r="R23" s="130">
        <v>0</v>
      </c>
      <c r="S23" s="130">
        <v>0</v>
      </c>
      <c r="T23" s="56"/>
      <c r="U23" s="56">
        <v>18</v>
      </c>
      <c r="V23" s="56">
        <v>11</v>
      </c>
      <c r="W23" s="56">
        <v>7</v>
      </c>
      <c r="X23" s="56">
        <v>0</v>
      </c>
      <c r="Y23" s="56"/>
      <c r="Z23" s="56">
        <v>3088</v>
      </c>
      <c r="AA23" s="56">
        <v>3294</v>
      </c>
      <c r="AB23" s="56">
        <v>70</v>
      </c>
      <c r="AC23" s="56"/>
      <c r="AD23" s="56">
        <v>294</v>
      </c>
      <c r="AE23" s="56">
        <v>344</v>
      </c>
      <c r="AF23" s="56">
        <v>4</v>
      </c>
      <c r="AG23" s="56"/>
      <c r="AH23" s="56">
        <v>105</v>
      </c>
      <c r="AI23" s="130">
        <v>68</v>
      </c>
    </row>
    <row r="24" spans="1:35" s="41" customFormat="1" ht="24.95" customHeight="1">
      <c r="A24" s="54">
        <v>15</v>
      </c>
      <c r="B24" s="55" t="s">
        <v>10</v>
      </c>
      <c r="C24" s="56">
        <v>2674</v>
      </c>
      <c r="D24" s="130">
        <v>2419</v>
      </c>
      <c r="E24" s="130">
        <v>16</v>
      </c>
      <c r="F24" s="56"/>
      <c r="G24" s="56">
        <v>101</v>
      </c>
      <c r="H24" s="130">
        <v>115</v>
      </c>
      <c r="I24" s="56">
        <v>0</v>
      </c>
      <c r="J24" s="56"/>
      <c r="K24" s="56">
        <v>225</v>
      </c>
      <c r="L24" s="130">
        <v>187</v>
      </c>
      <c r="M24" s="130">
        <v>38</v>
      </c>
      <c r="N24" s="130">
        <v>1</v>
      </c>
      <c r="O24" s="56"/>
      <c r="P24" s="56">
        <v>14</v>
      </c>
      <c r="Q24" s="130">
        <v>15</v>
      </c>
      <c r="R24" s="130">
        <v>0</v>
      </c>
      <c r="S24" s="130">
        <v>0</v>
      </c>
      <c r="T24" s="56"/>
      <c r="U24" s="56">
        <v>24</v>
      </c>
      <c r="V24" s="56">
        <v>17</v>
      </c>
      <c r="W24" s="56">
        <v>10</v>
      </c>
      <c r="X24" s="56">
        <v>1</v>
      </c>
      <c r="Y24" s="56"/>
      <c r="Z24" s="56">
        <v>2095</v>
      </c>
      <c r="AA24" s="56">
        <v>1865</v>
      </c>
      <c r="AB24" s="56">
        <v>15</v>
      </c>
      <c r="AC24" s="56"/>
      <c r="AD24" s="56">
        <v>88</v>
      </c>
      <c r="AE24" s="56">
        <v>84</v>
      </c>
      <c r="AF24" s="56">
        <v>0</v>
      </c>
      <c r="AG24" s="56"/>
      <c r="AH24" s="56">
        <v>151</v>
      </c>
      <c r="AI24" s="130">
        <v>153</v>
      </c>
    </row>
    <row r="25" spans="1:35" s="41" customFormat="1" ht="24.95" customHeight="1">
      <c r="A25" s="54">
        <v>16</v>
      </c>
      <c r="B25" s="55" t="s">
        <v>11</v>
      </c>
      <c r="C25" s="56">
        <v>1743</v>
      </c>
      <c r="D25" s="130">
        <v>1586</v>
      </c>
      <c r="E25" s="130">
        <v>29</v>
      </c>
      <c r="F25" s="56"/>
      <c r="G25" s="56">
        <v>98</v>
      </c>
      <c r="H25" s="130">
        <v>94</v>
      </c>
      <c r="I25" s="56">
        <v>0</v>
      </c>
      <c r="J25" s="56"/>
      <c r="K25" s="56">
        <v>159</v>
      </c>
      <c r="L25" s="130">
        <v>123</v>
      </c>
      <c r="M25" s="130">
        <v>26</v>
      </c>
      <c r="N25" s="130">
        <v>0</v>
      </c>
      <c r="O25" s="56"/>
      <c r="P25" s="56">
        <v>13</v>
      </c>
      <c r="Q25" s="130">
        <v>9</v>
      </c>
      <c r="R25" s="130">
        <v>1</v>
      </c>
      <c r="S25" s="130">
        <v>0</v>
      </c>
      <c r="T25" s="56"/>
      <c r="U25" s="56">
        <v>11</v>
      </c>
      <c r="V25" s="56">
        <v>7</v>
      </c>
      <c r="W25" s="56">
        <v>6</v>
      </c>
      <c r="X25" s="56">
        <v>1</v>
      </c>
      <c r="Y25" s="56"/>
      <c r="Z25" s="56">
        <v>1180</v>
      </c>
      <c r="AA25" s="56">
        <v>1160</v>
      </c>
      <c r="AB25" s="56">
        <v>29</v>
      </c>
      <c r="AC25" s="56"/>
      <c r="AD25" s="56">
        <v>103</v>
      </c>
      <c r="AE25" s="56">
        <v>78</v>
      </c>
      <c r="AF25" s="56">
        <v>0</v>
      </c>
      <c r="AG25" s="56"/>
      <c r="AH25" s="56">
        <v>190</v>
      </c>
      <c r="AI25" s="130">
        <v>122</v>
      </c>
    </row>
    <row r="26" spans="1:35" s="41" customFormat="1" ht="24.95" customHeight="1">
      <c r="A26" s="54">
        <v>17</v>
      </c>
      <c r="B26" s="55" t="s">
        <v>12</v>
      </c>
      <c r="C26" s="56">
        <v>1662</v>
      </c>
      <c r="D26" s="130">
        <v>1574</v>
      </c>
      <c r="E26" s="130">
        <v>13</v>
      </c>
      <c r="F26" s="56"/>
      <c r="G26" s="56">
        <v>82</v>
      </c>
      <c r="H26" s="130">
        <v>80</v>
      </c>
      <c r="I26" s="56">
        <v>0</v>
      </c>
      <c r="J26" s="56"/>
      <c r="K26" s="56">
        <v>246</v>
      </c>
      <c r="L26" s="130">
        <v>290</v>
      </c>
      <c r="M26" s="130">
        <v>132</v>
      </c>
      <c r="N26" s="130">
        <v>2</v>
      </c>
      <c r="O26" s="56"/>
      <c r="P26" s="56">
        <v>28</v>
      </c>
      <c r="Q26" s="130">
        <v>20</v>
      </c>
      <c r="R26" s="130">
        <v>0</v>
      </c>
      <c r="S26" s="130">
        <v>0</v>
      </c>
      <c r="T26" s="56"/>
      <c r="U26" s="56">
        <v>26</v>
      </c>
      <c r="V26" s="56">
        <v>19</v>
      </c>
      <c r="W26" s="56">
        <v>7</v>
      </c>
      <c r="X26" s="56">
        <v>1</v>
      </c>
      <c r="Y26" s="56"/>
      <c r="Z26" s="56">
        <v>948</v>
      </c>
      <c r="AA26" s="56">
        <v>854</v>
      </c>
      <c r="AB26" s="56">
        <v>11</v>
      </c>
      <c r="AC26" s="56"/>
      <c r="AD26" s="56">
        <v>162</v>
      </c>
      <c r="AE26" s="56">
        <v>135</v>
      </c>
      <c r="AF26" s="56">
        <v>0</v>
      </c>
      <c r="AG26" s="56"/>
      <c r="AH26" s="56">
        <v>196</v>
      </c>
      <c r="AI26" s="130">
        <v>195</v>
      </c>
    </row>
    <row r="27" spans="1:35" s="41" customFormat="1" ht="24.95" customHeight="1">
      <c r="A27" s="54">
        <v>18</v>
      </c>
      <c r="B27" s="55" t="s">
        <v>13</v>
      </c>
      <c r="C27" s="56">
        <v>1054</v>
      </c>
      <c r="D27" s="130">
        <v>1041</v>
      </c>
      <c r="E27" s="130">
        <v>5</v>
      </c>
      <c r="F27" s="56"/>
      <c r="G27" s="56">
        <v>73</v>
      </c>
      <c r="H27" s="130">
        <v>81</v>
      </c>
      <c r="I27" s="56">
        <v>0</v>
      </c>
      <c r="J27" s="56"/>
      <c r="K27" s="56">
        <v>134</v>
      </c>
      <c r="L27" s="130">
        <v>108</v>
      </c>
      <c r="M27" s="130">
        <v>47</v>
      </c>
      <c r="N27" s="130">
        <v>1</v>
      </c>
      <c r="O27" s="56"/>
      <c r="P27" s="56">
        <v>14</v>
      </c>
      <c r="Q27" s="130">
        <v>15</v>
      </c>
      <c r="R27" s="130">
        <v>0</v>
      </c>
      <c r="S27" s="130">
        <v>0</v>
      </c>
      <c r="T27" s="56"/>
      <c r="U27" s="56">
        <v>7</v>
      </c>
      <c r="V27" s="56">
        <v>4</v>
      </c>
      <c r="W27" s="56">
        <v>1</v>
      </c>
      <c r="X27" s="56">
        <v>1</v>
      </c>
      <c r="Y27" s="56"/>
      <c r="Z27" s="56">
        <v>674</v>
      </c>
      <c r="AA27" s="56">
        <v>685</v>
      </c>
      <c r="AB27" s="56">
        <v>4</v>
      </c>
      <c r="AC27" s="56"/>
      <c r="AD27" s="56">
        <v>64</v>
      </c>
      <c r="AE27" s="56">
        <v>63</v>
      </c>
      <c r="AF27" s="56">
        <v>0</v>
      </c>
      <c r="AG27" s="56"/>
      <c r="AH27" s="56">
        <v>95</v>
      </c>
      <c r="AI27" s="130">
        <v>89</v>
      </c>
    </row>
    <row r="28" spans="1:35" s="41" customFormat="1" ht="24.95" customHeight="1">
      <c r="A28" s="54">
        <v>19</v>
      </c>
      <c r="B28" s="55" t="s">
        <v>14</v>
      </c>
      <c r="C28" s="56">
        <v>5112</v>
      </c>
      <c r="D28" s="130">
        <v>4528</v>
      </c>
      <c r="E28" s="130">
        <v>33</v>
      </c>
      <c r="F28" s="56"/>
      <c r="G28" s="56">
        <v>236</v>
      </c>
      <c r="H28" s="130">
        <v>185</v>
      </c>
      <c r="I28" s="56">
        <v>0</v>
      </c>
      <c r="J28" s="56"/>
      <c r="K28" s="56">
        <v>334</v>
      </c>
      <c r="L28" s="130">
        <v>320</v>
      </c>
      <c r="M28" s="130">
        <v>31</v>
      </c>
      <c r="N28" s="130">
        <v>2</v>
      </c>
      <c r="O28" s="56"/>
      <c r="P28" s="56">
        <v>16</v>
      </c>
      <c r="Q28" s="130">
        <v>13</v>
      </c>
      <c r="R28" s="130">
        <v>0</v>
      </c>
      <c r="S28" s="130">
        <v>0</v>
      </c>
      <c r="T28" s="56"/>
      <c r="U28" s="56">
        <v>30</v>
      </c>
      <c r="V28" s="56">
        <v>18</v>
      </c>
      <c r="W28" s="56">
        <v>16</v>
      </c>
      <c r="X28" s="56">
        <v>6</v>
      </c>
      <c r="Y28" s="56"/>
      <c r="Z28" s="56">
        <v>4129</v>
      </c>
      <c r="AA28" s="56">
        <v>3611</v>
      </c>
      <c r="AB28" s="56">
        <v>31</v>
      </c>
      <c r="AC28" s="56"/>
      <c r="AD28" s="56">
        <v>243</v>
      </c>
      <c r="AE28" s="56">
        <v>281</v>
      </c>
      <c r="AF28" s="56">
        <v>0</v>
      </c>
      <c r="AG28" s="56"/>
      <c r="AH28" s="56">
        <v>154</v>
      </c>
      <c r="AI28" s="130">
        <v>118</v>
      </c>
    </row>
    <row r="29" spans="1:35" s="41" customFormat="1" ht="24.95" customHeight="1">
      <c r="A29" s="54">
        <v>20</v>
      </c>
      <c r="B29" s="55" t="s">
        <v>15</v>
      </c>
      <c r="C29" s="56">
        <v>1833</v>
      </c>
      <c r="D29" s="130">
        <v>1694</v>
      </c>
      <c r="E29" s="130">
        <v>6</v>
      </c>
      <c r="F29" s="56"/>
      <c r="G29" s="56">
        <v>81</v>
      </c>
      <c r="H29" s="130">
        <v>61</v>
      </c>
      <c r="I29" s="56">
        <v>0</v>
      </c>
      <c r="J29" s="56"/>
      <c r="K29" s="56">
        <v>172</v>
      </c>
      <c r="L29" s="130">
        <v>177</v>
      </c>
      <c r="M29" s="130">
        <v>17</v>
      </c>
      <c r="N29" s="130">
        <v>0</v>
      </c>
      <c r="O29" s="56"/>
      <c r="P29" s="56">
        <v>6</v>
      </c>
      <c r="Q29" s="130">
        <v>4</v>
      </c>
      <c r="R29" s="130">
        <v>0</v>
      </c>
      <c r="S29" s="130">
        <v>0</v>
      </c>
      <c r="T29" s="56"/>
      <c r="U29" s="56">
        <v>9</v>
      </c>
      <c r="V29" s="56">
        <v>4</v>
      </c>
      <c r="W29" s="56">
        <v>3</v>
      </c>
      <c r="X29" s="56">
        <v>0</v>
      </c>
      <c r="Y29" s="56"/>
      <c r="Z29" s="56">
        <v>1336</v>
      </c>
      <c r="AA29" s="56">
        <v>1253</v>
      </c>
      <c r="AB29" s="56">
        <v>6</v>
      </c>
      <c r="AC29" s="56"/>
      <c r="AD29" s="56">
        <v>102</v>
      </c>
      <c r="AE29" s="56">
        <v>81</v>
      </c>
      <c r="AF29" s="56">
        <v>0</v>
      </c>
      <c r="AG29" s="56"/>
      <c r="AH29" s="56">
        <v>136</v>
      </c>
      <c r="AI29" s="130">
        <v>118</v>
      </c>
    </row>
    <row r="30" spans="1:35" s="41" customFormat="1" ht="24.95" customHeight="1">
      <c r="A30" s="54">
        <v>21</v>
      </c>
      <c r="B30" s="55" t="s">
        <v>16</v>
      </c>
      <c r="C30" s="56">
        <v>1761</v>
      </c>
      <c r="D30" s="130">
        <v>1766</v>
      </c>
      <c r="E30" s="130">
        <v>12</v>
      </c>
      <c r="F30" s="56"/>
      <c r="G30" s="56">
        <v>111</v>
      </c>
      <c r="H30" s="130">
        <v>114</v>
      </c>
      <c r="I30" s="56">
        <v>0</v>
      </c>
      <c r="J30" s="56"/>
      <c r="K30" s="56">
        <v>186</v>
      </c>
      <c r="L30" s="130">
        <v>182</v>
      </c>
      <c r="M30" s="130">
        <v>46</v>
      </c>
      <c r="N30" s="130">
        <v>0</v>
      </c>
      <c r="O30" s="56"/>
      <c r="P30" s="56">
        <v>28</v>
      </c>
      <c r="Q30" s="130">
        <v>29</v>
      </c>
      <c r="R30" s="130">
        <v>0</v>
      </c>
      <c r="S30" s="130">
        <v>0</v>
      </c>
      <c r="T30" s="56"/>
      <c r="U30" s="56">
        <v>18</v>
      </c>
      <c r="V30" s="56">
        <v>10</v>
      </c>
      <c r="W30" s="56">
        <v>7</v>
      </c>
      <c r="X30" s="56">
        <v>1</v>
      </c>
      <c r="Y30" s="56"/>
      <c r="Z30" s="56">
        <v>1226</v>
      </c>
      <c r="AA30" s="56">
        <v>1238</v>
      </c>
      <c r="AB30" s="56">
        <v>12</v>
      </c>
      <c r="AC30" s="56"/>
      <c r="AD30" s="56">
        <v>89</v>
      </c>
      <c r="AE30" s="56">
        <v>87</v>
      </c>
      <c r="AF30" s="56">
        <v>0</v>
      </c>
      <c r="AG30" s="56"/>
      <c r="AH30" s="56">
        <v>121</v>
      </c>
      <c r="AI30" s="130">
        <v>116</v>
      </c>
    </row>
    <row r="31" spans="1:35" s="41" customFormat="1" ht="24.95" customHeight="1">
      <c r="A31" s="54">
        <v>22</v>
      </c>
      <c r="B31" s="55" t="s">
        <v>17</v>
      </c>
      <c r="C31" s="56">
        <v>1899</v>
      </c>
      <c r="D31" s="130">
        <v>1862</v>
      </c>
      <c r="E31" s="130">
        <v>13</v>
      </c>
      <c r="F31" s="56"/>
      <c r="G31" s="56">
        <v>96</v>
      </c>
      <c r="H31" s="130">
        <v>90</v>
      </c>
      <c r="I31" s="56">
        <v>0</v>
      </c>
      <c r="J31" s="56"/>
      <c r="K31" s="56">
        <v>104</v>
      </c>
      <c r="L31" s="130">
        <v>117</v>
      </c>
      <c r="M31" s="130">
        <v>25</v>
      </c>
      <c r="N31" s="130">
        <v>0</v>
      </c>
      <c r="O31" s="56"/>
      <c r="P31" s="56">
        <v>8</v>
      </c>
      <c r="Q31" s="130">
        <v>11</v>
      </c>
      <c r="R31" s="130">
        <v>0</v>
      </c>
      <c r="S31" s="130">
        <v>0</v>
      </c>
      <c r="T31" s="56"/>
      <c r="U31" s="56">
        <v>8</v>
      </c>
      <c r="V31" s="56">
        <v>4</v>
      </c>
      <c r="W31" s="56">
        <v>4</v>
      </c>
      <c r="X31" s="56">
        <v>2</v>
      </c>
      <c r="Y31" s="56"/>
      <c r="Z31" s="56">
        <v>1452</v>
      </c>
      <c r="AA31" s="56">
        <v>1492</v>
      </c>
      <c r="AB31" s="56">
        <v>13</v>
      </c>
      <c r="AC31" s="56"/>
      <c r="AD31" s="56">
        <v>127</v>
      </c>
      <c r="AE31" s="56">
        <v>88</v>
      </c>
      <c r="AF31" s="56">
        <v>0</v>
      </c>
      <c r="AG31" s="56"/>
      <c r="AH31" s="56">
        <v>112</v>
      </c>
      <c r="AI31" s="130">
        <v>64</v>
      </c>
    </row>
    <row r="32" spans="1:35" s="41" customFormat="1" ht="24.95" customHeight="1">
      <c r="A32" s="54">
        <v>23</v>
      </c>
      <c r="B32" s="36" t="s">
        <v>19</v>
      </c>
      <c r="C32" s="56">
        <v>1052</v>
      </c>
      <c r="D32" s="130">
        <v>1179</v>
      </c>
      <c r="E32" s="130">
        <v>13</v>
      </c>
      <c r="F32" s="56"/>
      <c r="G32" s="56">
        <v>124</v>
      </c>
      <c r="H32" s="130">
        <v>143</v>
      </c>
      <c r="I32" s="56">
        <v>0</v>
      </c>
      <c r="J32" s="56"/>
      <c r="K32" s="56">
        <v>113</v>
      </c>
      <c r="L32" s="130">
        <v>126</v>
      </c>
      <c r="M32" s="130">
        <v>45</v>
      </c>
      <c r="N32" s="130">
        <v>0</v>
      </c>
      <c r="O32" s="56"/>
      <c r="P32" s="56">
        <v>28</v>
      </c>
      <c r="Q32" s="130">
        <v>27</v>
      </c>
      <c r="R32" s="130">
        <v>0</v>
      </c>
      <c r="S32" s="130">
        <v>0</v>
      </c>
      <c r="T32" s="56"/>
      <c r="U32" s="56">
        <v>13</v>
      </c>
      <c r="V32" s="56">
        <v>10</v>
      </c>
      <c r="W32" s="56">
        <v>5</v>
      </c>
      <c r="X32" s="56">
        <v>0</v>
      </c>
      <c r="Y32" s="56"/>
      <c r="Z32" s="56">
        <v>651</v>
      </c>
      <c r="AA32" s="56">
        <v>708</v>
      </c>
      <c r="AB32" s="56">
        <v>13</v>
      </c>
      <c r="AC32" s="56"/>
      <c r="AD32" s="56">
        <v>91</v>
      </c>
      <c r="AE32" s="56">
        <v>132</v>
      </c>
      <c r="AF32" s="56">
        <v>0</v>
      </c>
      <c r="AG32" s="56"/>
      <c r="AH32" s="56">
        <v>45</v>
      </c>
      <c r="AI32" s="130">
        <v>43</v>
      </c>
    </row>
    <row r="33" spans="1:35" s="41" customFormat="1" ht="24.95" customHeight="1">
      <c r="A33" s="54">
        <v>24</v>
      </c>
      <c r="B33" s="36" t="s">
        <v>18</v>
      </c>
      <c r="C33" s="56">
        <v>1622</v>
      </c>
      <c r="D33" s="130">
        <v>1332</v>
      </c>
      <c r="E33" s="130">
        <v>9</v>
      </c>
      <c r="F33" s="56"/>
      <c r="G33" s="56">
        <v>98</v>
      </c>
      <c r="H33" s="130">
        <v>96</v>
      </c>
      <c r="I33" s="56">
        <v>0</v>
      </c>
      <c r="J33" s="56"/>
      <c r="K33" s="56">
        <v>158</v>
      </c>
      <c r="L33" s="130">
        <v>113</v>
      </c>
      <c r="M33" s="130">
        <v>27</v>
      </c>
      <c r="N33" s="130">
        <v>0</v>
      </c>
      <c r="O33" s="56"/>
      <c r="P33" s="56">
        <v>17</v>
      </c>
      <c r="Q33" s="130">
        <v>13</v>
      </c>
      <c r="R33" s="130">
        <v>0</v>
      </c>
      <c r="S33" s="130">
        <v>0</v>
      </c>
      <c r="T33" s="56"/>
      <c r="U33" s="56">
        <v>15</v>
      </c>
      <c r="V33" s="56">
        <v>10</v>
      </c>
      <c r="W33" s="56">
        <v>10</v>
      </c>
      <c r="X33" s="56">
        <v>0</v>
      </c>
      <c r="Y33" s="56"/>
      <c r="Z33" s="56">
        <v>1123</v>
      </c>
      <c r="AA33" s="56">
        <v>935</v>
      </c>
      <c r="AB33" s="56">
        <v>9</v>
      </c>
      <c r="AC33" s="56"/>
      <c r="AD33" s="56">
        <v>145</v>
      </c>
      <c r="AE33" s="56">
        <v>111</v>
      </c>
      <c r="AF33" s="56">
        <v>0</v>
      </c>
      <c r="AG33" s="56"/>
      <c r="AH33" s="56">
        <v>81</v>
      </c>
      <c r="AI33" s="130">
        <v>64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1"/>
      <c r="R34" s="131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199" t="s">
        <v>40</v>
      </c>
      <c r="B35" s="200"/>
      <c r="C35" s="60">
        <v>67121</v>
      </c>
      <c r="D35" s="60">
        <v>64369</v>
      </c>
      <c r="E35" s="60">
        <v>599</v>
      </c>
      <c r="F35" s="60">
        <v>0</v>
      </c>
      <c r="G35" s="60">
        <v>3113</v>
      </c>
      <c r="H35" s="60">
        <v>3098</v>
      </c>
      <c r="I35" s="60">
        <v>0</v>
      </c>
      <c r="J35" s="60">
        <v>0</v>
      </c>
      <c r="K35" s="60">
        <v>6425</v>
      </c>
      <c r="L35" s="60">
        <v>6191</v>
      </c>
      <c r="M35" s="60">
        <v>1214</v>
      </c>
      <c r="N35" s="60">
        <v>22</v>
      </c>
      <c r="O35" s="60">
        <v>0</v>
      </c>
      <c r="P35" s="60">
        <v>518</v>
      </c>
      <c r="Q35" s="60">
        <v>469</v>
      </c>
      <c r="R35" s="60">
        <v>5</v>
      </c>
      <c r="S35" s="60">
        <v>0</v>
      </c>
      <c r="T35" s="60">
        <v>0</v>
      </c>
      <c r="U35" s="60">
        <v>474</v>
      </c>
      <c r="V35" s="60">
        <v>289</v>
      </c>
      <c r="W35" s="60">
        <v>179</v>
      </c>
      <c r="X35" s="60">
        <v>27</v>
      </c>
      <c r="Y35" s="60">
        <v>0</v>
      </c>
      <c r="Z35" s="60">
        <v>49586</v>
      </c>
      <c r="AA35" s="60">
        <v>47406</v>
      </c>
      <c r="AB35" s="60">
        <v>572</v>
      </c>
      <c r="AC35" s="60">
        <v>0</v>
      </c>
      <c r="AD35" s="60">
        <v>4402</v>
      </c>
      <c r="AE35" s="60">
        <v>4488</v>
      </c>
      <c r="AF35" s="60">
        <v>5</v>
      </c>
      <c r="AG35" s="60">
        <v>0</v>
      </c>
      <c r="AH35" s="60">
        <v>3077</v>
      </c>
      <c r="AI35" s="60">
        <v>2717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M25" sqref="M25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12" t="s">
        <v>73</v>
      </c>
      <c r="B1" s="212"/>
      <c r="C1" s="212"/>
      <c r="D1" s="212"/>
      <c r="E1" s="212"/>
      <c r="F1" s="212"/>
      <c r="G1" s="212"/>
      <c r="H1" s="212"/>
      <c r="I1" s="212"/>
    </row>
    <row r="2" spans="1:15" ht="18.75" customHeight="1">
      <c r="A2" s="217" t="s">
        <v>25</v>
      </c>
      <c r="B2" s="214" t="s">
        <v>41</v>
      </c>
      <c r="C2" s="221" t="s">
        <v>32</v>
      </c>
      <c r="D2" s="221" t="s">
        <v>33</v>
      </c>
      <c r="E2" s="221" t="s">
        <v>34</v>
      </c>
      <c r="F2" s="221" t="s">
        <v>67</v>
      </c>
      <c r="G2" s="224" t="s">
        <v>53</v>
      </c>
      <c r="H2" s="225"/>
      <c r="I2" s="226"/>
    </row>
    <row r="3" spans="1:15" ht="54" customHeight="1">
      <c r="A3" s="218"/>
      <c r="B3" s="215"/>
      <c r="C3" s="222"/>
      <c r="D3" s="222"/>
      <c r="E3" s="222"/>
      <c r="F3" s="222"/>
      <c r="G3" s="227"/>
      <c r="H3" s="228"/>
      <c r="I3" s="229"/>
    </row>
    <row r="4" spans="1:15" ht="20.25" customHeight="1">
      <c r="A4" s="218"/>
      <c r="B4" s="215"/>
      <c r="C4" s="222"/>
      <c r="D4" s="222"/>
      <c r="E4" s="222"/>
      <c r="F4" s="222"/>
      <c r="G4" s="197">
        <v>2021</v>
      </c>
      <c r="H4" s="197">
        <v>2022</v>
      </c>
      <c r="I4" s="197" t="s">
        <v>28</v>
      </c>
    </row>
    <row r="5" spans="1:15" ht="42" customHeight="1">
      <c r="A5" s="218"/>
      <c r="B5" s="215"/>
      <c r="C5" s="223"/>
      <c r="D5" s="223"/>
      <c r="E5" s="223"/>
      <c r="F5" s="223"/>
      <c r="G5" s="198"/>
      <c r="H5" s="198"/>
      <c r="I5" s="198"/>
      <c r="K5" s="19"/>
    </row>
    <row r="6" spans="1:15" ht="19.5" customHeight="1">
      <c r="A6" s="219"/>
      <c r="B6" s="21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6">
        <v>38</v>
      </c>
      <c r="D8" s="97">
        <v>12</v>
      </c>
      <c r="E8" s="97">
        <v>16</v>
      </c>
      <c r="F8" s="29">
        <f>E8/(D8+C8)</f>
        <v>0.32</v>
      </c>
      <c r="G8" s="103">
        <v>32</v>
      </c>
      <c r="H8" s="103">
        <v>34</v>
      </c>
      <c r="I8" s="97">
        <v>0</v>
      </c>
    </row>
    <row r="9" spans="1:15" ht="23.1" customHeight="1">
      <c r="A9" s="3">
        <v>2</v>
      </c>
      <c r="B9" s="9" t="s">
        <v>2</v>
      </c>
      <c r="C9" s="98">
        <v>50</v>
      </c>
      <c r="D9" s="99">
        <v>17</v>
      </c>
      <c r="E9" s="99">
        <v>21</v>
      </c>
      <c r="F9" s="29">
        <f t="shared" ref="F9:F15" si="0">E9/(D9+C9)</f>
        <v>0.31343283582089554</v>
      </c>
      <c r="G9" s="104">
        <v>39</v>
      </c>
      <c r="H9" s="104">
        <v>46</v>
      </c>
      <c r="I9" s="99">
        <v>0</v>
      </c>
    </row>
    <row r="10" spans="1:15" ht="23.1" customHeight="1">
      <c r="A10" s="3">
        <v>3</v>
      </c>
      <c r="B10" s="9" t="s">
        <v>3</v>
      </c>
      <c r="C10" s="98">
        <v>254</v>
      </c>
      <c r="D10" s="99">
        <v>171</v>
      </c>
      <c r="E10" s="99">
        <v>136</v>
      </c>
      <c r="F10" s="29">
        <f t="shared" si="0"/>
        <v>0.32</v>
      </c>
      <c r="G10" s="104">
        <v>237</v>
      </c>
      <c r="H10" s="104">
        <v>289</v>
      </c>
      <c r="I10" s="99">
        <v>1</v>
      </c>
    </row>
    <row r="11" spans="1:15" ht="23.1" customHeight="1">
      <c r="A11" s="3">
        <v>4</v>
      </c>
      <c r="B11" s="9" t="s">
        <v>21</v>
      </c>
      <c r="C11" s="98">
        <v>280</v>
      </c>
      <c r="D11" s="99">
        <v>55</v>
      </c>
      <c r="E11" s="99">
        <v>48</v>
      </c>
      <c r="F11" s="29">
        <f t="shared" si="0"/>
        <v>0.14328358208955225</v>
      </c>
      <c r="G11" s="104">
        <v>302</v>
      </c>
      <c r="H11" s="104">
        <v>287</v>
      </c>
      <c r="I11" s="99">
        <v>0</v>
      </c>
    </row>
    <row r="12" spans="1:15" ht="23.1" customHeight="1">
      <c r="A12" s="3">
        <v>5</v>
      </c>
      <c r="B12" s="9" t="s">
        <v>4</v>
      </c>
      <c r="C12" s="98">
        <v>57</v>
      </c>
      <c r="D12" s="99">
        <v>24</v>
      </c>
      <c r="E12" s="99">
        <v>25</v>
      </c>
      <c r="F12" s="29">
        <f t="shared" si="0"/>
        <v>0.30864197530864196</v>
      </c>
      <c r="G12" s="104">
        <v>61</v>
      </c>
      <c r="H12" s="104">
        <v>56</v>
      </c>
      <c r="I12" s="99">
        <v>0</v>
      </c>
    </row>
    <row r="13" spans="1:15" ht="23.1" customHeight="1">
      <c r="A13" s="3">
        <v>6</v>
      </c>
      <c r="B13" s="9" t="s">
        <v>5</v>
      </c>
      <c r="C13" s="98">
        <v>104</v>
      </c>
      <c r="D13" s="99">
        <v>57</v>
      </c>
      <c r="E13" s="99">
        <v>34</v>
      </c>
      <c r="F13" s="29">
        <f t="shared" si="0"/>
        <v>0.21118012422360249</v>
      </c>
      <c r="G13" s="104">
        <v>97</v>
      </c>
      <c r="H13" s="104">
        <v>127</v>
      </c>
      <c r="I13" s="99">
        <v>1</v>
      </c>
    </row>
    <row r="14" spans="1:15" ht="23.1" customHeight="1">
      <c r="A14" s="3">
        <v>7</v>
      </c>
      <c r="B14" s="9" t="s">
        <v>6</v>
      </c>
      <c r="C14" s="98">
        <v>117</v>
      </c>
      <c r="D14" s="99">
        <v>36</v>
      </c>
      <c r="E14" s="99">
        <v>47</v>
      </c>
      <c r="F14" s="29">
        <f t="shared" si="0"/>
        <v>0.30718954248366015</v>
      </c>
      <c r="G14" s="104">
        <v>107</v>
      </c>
      <c r="H14" s="104">
        <v>106</v>
      </c>
      <c r="I14" s="99">
        <v>0</v>
      </c>
    </row>
    <row r="15" spans="1:15" ht="23.1" customHeight="1">
      <c r="A15" s="3">
        <v>8</v>
      </c>
      <c r="B15" s="9" t="s">
        <v>22</v>
      </c>
      <c r="C15" s="98">
        <v>37</v>
      </c>
      <c r="D15" s="99">
        <v>25</v>
      </c>
      <c r="E15" s="99">
        <v>16</v>
      </c>
      <c r="F15" s="29">
        <f t="shared" si="0"/>
        <v>0.25806451612903225</v>
      </c>
      <c r="G15" s="104">
        <v>36</v>
      </c>
      <c r="H15" s="104">
        <v>46</v>
      </c>
      <c r="I15" s="99">
        <v>0</v>
      </c>
    </row>
    <row r="16" spans="1:15" ht="23.1" customHeight="1">
      <c r="A16" s="31">
        <v>9</v>
      </c>
      <c r="B16" s="9" t="s">
        <v>71</v>
      </c>
      <c r="C16" s="98">
        <v>387</v>
      </c>
      <c r="D16" s="99">
        <v>183</v>
      </c>
      <c r="E16" s="99">
        <v>130</v>
      </c>
      <c r="F16" s="29">
        <f t="shared" ref="F16" si="1">+E16/(D16+C16)</f>
        <v>0.22807017543859648</v>
      </c>
      <c r="G16" s="104">
        <v>372</v>
      </c>
      <c r="H16" s="104">
        <v>440</v>
      </c>
      <c r="I16" s="99">
        <v>0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8">
        <v>49</v>
      </c>
      <c r="D17" s="99">
        <v>40</v>
      </c>
      <c r="E17" s="99">
        <v>45</v>
      </c>
      <c r="F17" s="29">
        <f t="shared" ref="F17:F31" si="2">E17/(D17+C17)</f>
        <v>0.5056179775280899</v>
      </c>
      <c r="G17" s="104">
        <v>47</v>
      </c>
      <c r="H17" s="104">
        <v>44</v>
      </c>
      <c r="I17" s="99">
        <v>0</v>
      </c>
    </row>
    <row r="18" spans="1:9" ht="23.1" customHeight="1">
      <c r="A18" s="3">
        <v>11</v>
      </c>
      <c r="B18" s="9" t="s">
        <v>23</v>
      </c>
      <c r="C18" s="98">
        <v>89</v>
      </c>
      <c r="D18" s="99">
        <v>6</v>
      </c>
      <c r="E18" s="99">
        <v>6</v>
      </c>
      <c r="F18" s="29">
        <f t="shared" si="2"/>
        <v>6.3157894736842107E-2</v>
      </c>
      <c r="G18" s="104">
        <v>99</v>
      </c>
      <c r="H18" s="104">
        <v>89</v>
      </c>
      <c r="I18" s="99">
        <v>0</v>
      </c>
    </row>
    <row r="19" spans="1:9" ht="23.1" customHeight="1">
      <c r="A19" s="3">
        <v>12</v>
      </c>
      <c r="B19" s="9" t="s">
        <v>8</v>
      </c>
      <c r="C19" s="98">
        <v>54</v>
      </c>
      <c r="D19" s="99">
        <v>50</v>
      </c>
      <c r="E19" s="99">
        <v>40</v>
      </c>
      <c r="F19" s="29">
        <f t="shared" si="2"/>
        <v>0.38461538461538464</v>
      </c>
      <c r="G19" s="104">
        <v>52</v>
      </c>
      <c r="H19" s="104">
        <v>64</v>
      </c>
      <c r="I19" s="99">
        <v>0</v>
      </c>
    </row>
    <row r="20" spans="1:9" ht="23.1" customHeight="1">
      <c r="A20" s="3">
        <v>13</v>
      </c>
      <c r="B20" s="9" t="s">
        <v>9</v>
      </c>
      <c r="C20" s="98">
        <v>59</v>
      </c>
      <c r="D20" s="99">
        <v>35</v>
      </c>
      <c r="E20" s="99">
        <v>31</v>
      </c>
      <c r="F20" s="29">
        <f t="shared" si="2"/>
        <v>0.32978723404255317</v>
      </c>
      <c r="G20" s="104">
        <v>52</v>
      </c>
      <c r="H20" s="104">
        <v>63</v>
      </c>
      <c r="I20" s="99">
        <v>0</v>
      </c>
    </row>
    <row r="21" spans="1:9" ht="23.1" customHeight="1">
      <c r="A21" s="3">
        <v>14</v>
      </c>
      <c r="B21" s="9" t="s">
        <v>24</v>
      </c>
      <c r="C21" s="98">
        <v>146</v>
      </c>
      <c r="D21" s="99">
        <v>74</v>
      </c>
      <c r="E21" s="99">
        <v>104</v>
      </c>
      <c r="F21" s="29">
        <f t="shared" si="2"/>
        <v>0.47272727272727272</v>
      </c>
      <c r="G21" s="104">
        <v>135</v>
      </c>
      <c r="H21" s="104">
        <v>116</v>
      </c>
      <c r="I21" s="99">
        <v>0</v>
      </c>
    </row>
    <row r="22" spans="1:9" ht="23.1" customHeight="1">
      <c r="A22" s="3">
        <v>15</v>
      </c>
      <c r="B22" s="9" t="s">
        <v>10</v>
      </c>
      <c r="C22" s="98">
        <v>99</v>
      </c>
      <c r="D22" s="99">
        <v>50</v>
      </c>
      <c r="E22" s="99">
        <v>52</v>
      </c>
      <c r="F22" s="29">
        <f t="shared" si="2"/>
        <v>0.34899328859060402</v>
      </c>
      <c r="G22" s="104">
        <v>106</v>
      </c>
      <c r="H22" s="104">
        <v>97</v>
      </c>
      <c r="I22" s="99">
        <v>0</v>
      </c>
    </row>
    <row r="23" spans="1:9" ht="23.1" customHeight="1">
      <c r="A23" s="3">
        <v>16</v>
      </c>
      <c r="B23" s="9" t="s">
        <v>11</v>
      </c>
      <c r="C23" s="98">
        <v>27</v>
      </c>
      <c r="D23" s="99">
        <v>35</v>
      </c>
      <c r="E23" s="99">
        <v>33</v>
      </c>
      <c r="F23" s="29">
        <f t="shared" si="2"/>
        <v>0.532258064516129</v>
      </c>
      <c r="G23" s="104">
        <v>28</v>
      </c>
      <c r="H23" s="104">
        <v>29</v>
      </c>
      <c r="I23" s="99">
        <v>0</v>
      </c>
    </row>
    <row r="24" spans="1:9" ht="23.1" customHeight="1">
      <c r="A24" s="3">
        <v>17</v>
      </c>
      <c r="B24" s="9" t="s">
        <v>12</v>
      </c>
      <c r="C24" s="100">
        <v>26</v>
      </c>
      <c r="D24" s="99">
        <v>8</v>
      </c>
      <c r="E24" s="99">
        <v>11</v>
      </c>
      <c r="F24" s="29">
        <f t="shared" si="2"/>
        <v>0.3235294117647059</v>
      </c>
      <c r="G24" s="104">
        <v>22</v>
      </c>
      <c r="H24" s="104">
        <v>23</v>
      </c>
      <c r="I24" s="99">
        <v>0</v>
      </c>
    </row>
    <row r="25" spans="1:9" ht="23.1" customHeight="1">
      <c r="A25" s="3">
        <v>18</v>
      </c>
      <c r="B25" s="9" t="s">
        <v>13</v>
      </c>
      <c r="C25" s="100">
        <v>50</v>
      </c>
      <c r="D25" s="99">
        <v>30</v>
      </c>
      <c r="E25" s="99">
        <v>32</v>
      </c>
      <c r="F25" s="29">
        <f t="shared" si="2"/>
        <v>0.4</v>
      </c>
      <c r="G25" s="104">
        <v>46</v>
      </c>
      <c r="H25" s="104">
        <v>48</v>
      </c>
      <c r="I25" s="99">
        <v>1</v>
      </c>
    </row>
    <row r="26" spans="1:9" ht="23.1" customHeight="1">
      <c r="A26" s="3">
        <v>19</v>
      </c>
      <c r="B26" s="9" t="s">
        <v>14</v>
      </c>
      <c r="C26" s="100">
        <v>186</v>
      </c>
      <c r="D26" s="99">
        <v>57</v>
      </c>
      <c r="E26" s="99">
        <v>62</v>
      </c>
      <c r="F26" s="29">
        <f t="shared" si="2"/>
        <v>0.2551440329218107</v>
      </c>
      <c r="G26" s="104">
        <v>182</v>
      </c>
      <c r="H26" s="104">
        <v>181</v>
      </c>
      <c r="I26" s="99">
        <v>0</v>
      </c>
    </row>
    <row r="27" spans="1:9" ht="23.1" customHeight="1">
      <c r="A27" s="3">
        <v>20</v>
      </c>
      <c r="B27" s="9" t="s">
        <v>15</v>
      </c>
      <c r="C27" s="100">
        <v>85</v>
      </c>
      <c r="D27" s="99">
        <v>19</v>
      </c>
      <c r="E27" s="99">
        <v>10</v>
      </c>
      <c r="F27" s="29">
        <f t="shared" si="2"/>
        <v>9.6153846153846159E-2</v>
      </c>
      <c r="G27" s="104">
        <v>74</v>
      </c>
      <c r="H27" s="104">
        <v>94</v>
      </c>
      <c r="I27" s="99">
        <v>0</v>
      </c>
    </row>
    <row r="28" spans="1:9" ht="23.1" customHeight="1">
      <c r="A28" s="3">
        <v>21</v>
      </c>
      <c r="B28" s="9" t="s">
        <v>16</v>
      </c>
      <c r="C28" s="100">
        <v>35</v>
      </c>
      <c r="D28" s="99">
        <v>20</v>
      </c>
      <c r="E28" s="99">
        <v>19</v>
      </c>
      <c r="F28" s="29">
        <f t="shared" si="2"/>
        <v>0.34545454545454546</v>
      </c>
      <c r="G28" s="104">
        <v>34</v>
      </c>
      <c r="H28" s="104">
        <v>36</v>
      </c>
      <c r="I28" s="99">
        <v>0</v>
      </c>
    </row>
    <row r="29" spans="1:9" ht="23.1" customHeight="1">
      <c r="A29" s="3">
        <v>22</v>
      </c>
      <c r="B29" s="9" t="s">
        <v>17</v>
      </c>
      <c r="C29" s="100">
        <v>60</v>
      </c>
      <c r="D29" s="99">
        <v>27</v>
      </c>
      <c r="E29" s="99">
        <v>33</v>
      </c>
      <c r="F29" s="29">
        <f t="shared" si="2"/>
        <v>0.37931034482758619</v>
      </c>
      <c r="G29" s="104">
        <v>45</v>
      </c>
      <c r="H29" s="104">
        <v>54</v>
      </c>
      <c r="I29" s="99">
        <v>0</v>
      </c>
    </row>
    <row r="30" spans="1:9" ht="23.1" customHeight="1">
      <c r="A30" s="3">
        <v>23</v>
      </c>
      <c r="B30" s="9" t="s">
        <v>19</v>
      </c>
      <c r="C30" s="100">
        <v>27</v>
      </c>
      <c r="D30" s="99">
        <v>15</v>
      </c>
      <c r="E30" s="99">
        <v>6</v>
      </c>
      <c r="F30" s="29">
        <f t="shared" si="2"/>
        <v>0.14285714285714285</v>
      </c>
      <c r="G30" s="104">
        <v>23</v>
      </c>
      <c r="H30" s="104">
        <v>36</v>
      </c>
      <c r="I30" s="99">
        <v>0</v>
      </c>
    </row>
    <row r="31" spans="1:9" ht="23.1" customHeight="1">
      <c r="A31" s="3">
        <v>24</v>
      </c>
      <c r="B31" s="9" t="s">
        <v>18</v>
      </c>
      <c r="C31" s="100">
        <v>41</v>
      </c>
      <c r="D31" s="99">
        <v>12</v>
      </c>
      <c r="E31" s="99">
        <v>13</v>
      </c>
      <c r="F31" s="29">
        <f t="shared" si="2"/>
        <v>0.24528301886792453</v>
      </c>
      <c r="G31" s="104">
        <v>35</v>
      </c>
      <c r="H31" s="104">
        <v>40</v>
      </c>
      <c r="I31" s="99">
        <v>0</v>
      </c>
    </row>
    <row r="32" spans="1:9" ht="28.5" customHeight="1">
      <c r="A32" s="213" t="s">
        <v>40</v>
      </c>
      <c r="B32" s="213"/>
      <c r="C32" s="101">
        <v>2357</v>
      </c>
      <c r="D32" s="102">
        <v>1058</v>
      </c>
      <c r="E32" s="102">
        <v>970</v>
      </c>
      <c r="F32" s="37">
        <f>E32/(D32+C32)</f>
        <v>0.28404099560761348</v>
      </c>
      <c r="G32" s="105">
        <v>2263</v>
      </c>
      <c r="H32" s="102">
        <v>2445</v>
      </c>
      <c r="I32" s="102">
        <v>3</v>
      </c>
    </row>
    <row r="33" spans="3:11">
      <c r="C33" s="10"/>
      <c r="D33" s="10"/>
      <c r="E33" s="10"/>
      <c r="F33" s="10"/>
    </row>
    <row r="34" spans="3:11" ht="12.75" customHeight="1">
      <c r="C34" s="220"/>
      <c r="D34" s="220"/>
      <c r="E34" s="220"/>
      <c r="F34" s="220"/>
      <c r="G34" s="220"/>
      <c r="H34" s="220"/>
      <c r="I34" s="220"/>
      <c r="J34" s="20"/>
      <c r="K34" s="20"/>
    </row>
    <row r="35" spans="3:11">
      <c r="C35" s="220"/>
      <c r="D35" s="220"/>
      <c r="E35" s="220"/>
      <c r="F35" s="220"/>
      <c r="G35" s="220"/>
      <c r="H35" s="220"/>
      <c r="I35" s="220"/>
      <c r="J35" s="20"/>
      <c r="K35" s="20"/>
    </row>
    <row r="36" spans="3:11">
      <c r="C36" s="220"/>
      <c r="D36" s="220"/>
      <c r="E36" s="220"/>
      <c r="F36" s="220"/>
      <c r="G36" s="220"/>
      <c r="H36" s="220"/>
      <c r="I36" s="220"/>
      <c r="J36" s="20"/>
      <c r="K36" s="20"/>
    </row>
    <row r="37" spans="3:11">
      <c r="C37" s="220"/>
      <c r="D37" s="220"/>
      <c r="E37" s="220"/>
      <c r="F37" s="220"/>
      <c r="G37" s="220"/>
      <c r="H37" s="220"/>
      <c r="I37" s="22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63"/>
      <c r="C1" s="263"/>
      <c r="D1" s="263"/>
      <c r="E1" s="263"/>
      <c r="F1" s="263"/>
      <c r="G1" s="263"/>
      <c r="H1" s="263"/>
      <c r="I1" s="263"/>
      <c r="R1" s="277"/>
      <c r="S1" s="277"/>
      <c r="T1" s="277"/>
      <c r="U1" s="277"/>
      <c r="V1" s="277"/>
    </row>
    <row r="2" spans="1:23" ht="25.5" customHeight="1">
      <c r="A2" s="288" t="s">
        <v>72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3" ht="15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</row>
    <row r="4" spans="1:23" ht="28.5" customHeight="1" thickBo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3" ht="20.25" customHeight="1">
      <c r="A5" s="243" t="s">
        <v>26</v>
      </c>
      <c r="B5" s="268" t="s">
        <v>41</v>
      </c>
      <c r="C5" s="271" t="s">
        <v>61</v>
      </c>
      <c r="D5" s="272"/>
      <c r="E5" s="272"/>
      <c r="F5" s="272"/>
      <c r="G5" s="273"/>
      <c r="H5" s="278" t="s">
        <v>0</v>
      </c>
      <c r="I5" s="279"/>
      <c r="J5" s="282" t="s">
        <v>57</v>
      </c>
      <c r="K5" s="283"/>
      <c r="L5" s="283"/>
      <c r="M5" s="283"/>
      <c r="N5" s="283"/>
      <c r="O5" s="283"/>
      <c r="P5" s="283"/>
      <c r="Q5" s="283"/>
      <c r="R5" s="283"/>
      <c r="S5" s="283"/>
      <c r="T5" s="284"/>
      <c r="U5" s="230" t="s">
        <v>55</v>
      </c>
      <c r="V5" s="231"/>
    </row>
    <row r="6" spans="1:23" ht="93.75" customHeight="1">
      <c r="A6" s="244"/>
      <c r="B6" s="269"/>
      <c r="C6" s="274"/>
      <c r="D6" s="275"/>
      <c r="E6" s="275"/>
      <c r="F6" s="275"/>
      <c r="G6" s="276"/>
      <c r="H6" s="280"/>
      <c r="I6" s="281"/>
      <c r="J6" s="251" t="s">
        <v>81</v>
      </c>
      <c r="K6" s="252"/>
      <c r="L6" s="252"/>
      <c r="M6" s="252"/>
      <c r="N6" s="252"/>
      <c r="O6" s="252"/>
      <c r="P6" s="247"/>
      <c r="Q6" s="246" t="s">
        <v>54</v>
      </c>
      <c r="R6" s="247"/>
      <c r="S6" s="246" t="s">
        <v>0</v>
      </c>
      <c r="T6" s="264"/>
      <c r="U6" s="232"/>
      <c r="V6" s="233"/>
      <c r="W6" s="1" t="s">
        <v>58</v>
      </c>
    </row>
    <row r="7" spans="1:23" ht="15.75" customHeight="1">
      <c r="A7" s="244"/>
      <c r="B7" s="269"/>
      <c r="C7" s="248">
        <v>2021</v>
      </c>
      <c r="D7" s="237" t="s">
        <v>1</v>
      </c>
      <c r="E7" s="237">
        <v>2022</v>
      </c>
      <c r="F7" s="240" t="s">
        <v>1</v>
      </c>
      <c r="G7" s="237" t="s">
        <v>38</v>
      </c>
      <c r="H7" s="240" t="s">
        <v>37</v>
      </c>
      <c r="I7" s="258" t="s">
        <v>1</v>
      </c>
      <c r="J7" s="248">
        <v>2021</v>
      </c>
      <c r="K7" s="237" t="s">
        <v>1</v>
      </c>
      <c r="L7" s="237">
        <v>2022</v>
      </c>
      <c r="M7" s="237" t="s">
        <v>1</v>
      </c>
      <c r="N7" s="234" t="s">
        <v>35</v>
      </c>
      <c r="O7" s="235"/>
      <c r="P7" s="236"/>
      <c r="Q7" s="237">
        <v>2021</v>
      </c>
      <c r="R7" s="237">
        <v>2022</v>
      </c>
      <c r="S7" s="240" t="s">
        <v>37</v>
      </c>
      <c r="T7" s="265" t="s">
        <v>1</v>
      </c>
      <c r="U7" s="285" t="s">
        <v>83</v>
      </c>
      <c r="V7" s="253" t="s">
        <v>28</v>
      </c>
    </row>
    <row r="8" spans="1:23" ht="18" customHeight="1">
      <c r="A8" s="244"/>
      <c r="B8" s="269"/>
      <c r="C8" s="249"/>
      <c r="D8" s="238"/>
      <c r="E8" s="238"/>
      <c r="F8" s="241"/>
      <c r="G8" s="238"/>
      <c r="H8" s="241"/>
      <c r="I8" s="259"/>
      <c r="J8" s="249"/>
      <c r="K8" s="238"/>
      <c r="L8" s="238"/>
      <c r="M8" s="238"/>
      <c r="N8" s="261" t="s">
        <v>29</v>
      </c>
      <c r="O8" s="234" t="s">
        <v>36</v>
      </c>
      <c r="P8" s="236"/>
      <c r="Q8" s="238"/>
      <c r="R8" s="238"/>
      <c r="S8" s="241"/>
      <c r="T8" s="266"/>
      <c r="U8" s="286"/>
      <c r="V8" s="254"/>
    </row>
    <row r="9" spans="1:23" ht="30.75" customHeight="1">
      <c r="A9" s="244"/>
      <c r="B9" s="269"/>
      <c r="C9" s="250"/>
      <c r="D9" s="239"/>
      <c r="E9" s="239"/>
      <c r="F9" s="242"/>
      <c r="G9" s="239"/>
      <c r="H9" s="242"/>
      <c r="I9" s="260"/>
      <c r="J9" s="250"/>
      <c r="K9" s="239"/>
      <c r="L9" s="239"/>
      <c r="M9" s="239"/>
      <c r="N9" s="262"/>
      <c r="O9" s="18" t="s">
        <v>30</v>
      </c>
      <c r="P9" s="18" t="s">
        <v>31</v>
      </c>
      <c r="Q9" s="239"/>
      <c r="R9" s="239"/>
      <c r="S9" s="242"/>
      <c r="T9" s="267"/>
      <c r="U9" s="287"/>
      <c r="V9" s="255"/>
    </row>
    <row r="10" spans="1:23" ht="15" customHeight="1" thickBot="1">
      <c r="A10" s="245"/>
      <c r="B10" s="270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20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1">
        <v>13</v>
      </c>
      <c r="D11" s="16">
        <v>2.3049645390070921E-2</v>
      </c>
      <c r="E11" s="17">
        <v>9</v>
      </c>
      <c r="F11" s="16">
        <v>1.7647058823529412E-2</v>
      </c>
      <c r="G11" s="17">
        <v>0</v>
      </c>
      <c r="H11" s="17">
        <v>-4</v>
      </c>
      <c r="I11" s="122">
        <v>-0.30769230769230771</v>
      </c>
      <c r="J11" s="126">
        <v>16</v>
      </c>
      <c r="K11" s="14">
        <v>6.0445787684170757E-3</v>
      </c>
      <c r="L11" s="15">
        <v>16</v>
      </c>
      <c r="M11" s="14">
        <v>5.7471264367816091E-3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0</v>
      </c>
      <c r="T11" s="127">
        <v>0</v>
      </c>
      <c r="U11" s="107">
        <v>25</v>
      </c>
      <c r="V11" s="11">
        <v>0</v>
      </c>
    </row>
    <row r="12" spans="1:23" ht="21" customHeight="1">
      <c r="A12" s="26">
        <v>2</v>
      </c>
      <c r="B12" s="27" t="s">
        <v>2</v>
      </c>
      <c r="C12" s="121">
        <v>19</v>
      </c>
      <c r="D12" s="16">
        <v>3.5185185185185187E-2</v>
      </c>
      <c r="E12" s="17">
        <v>16</v>
      </c>
      <c r="F12" s="16">
        <v>3.5955056179775284E-2</v>
      </c>
      <c r="G12" s="17">
        <v>0</v>
      </c>
      <c r="H12" s="17">
        <v>-3</v>
      </c>
      <c r="I12" s="122">
        <v>-0.15789473684210525</v>
      </c>
      <c r="J12" s="126">
        <v>7</v>
      </c>
      <c r="K12" s="14">
        <v>4.0603248259860787E-3</v>
      </c>
      <c r="L12" s="15">
        <v>9</v>
      </c>
      <c r="M12" s="14">
        <v>5.3507728894173602E-3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2</v>
      </c>
      <c r="T12" s="127">
        <v>0.2857142857142857</v>
      </c>
      <c r="U12" s="107">
        <v>25</v>
      </c>
      <c r="V12" s="11">
        <v>0</v>
      </c>
    </row>
    <row r="13" spans="1:23" ht="21" customHeight="1">
      <c r="A13" s="26">
        <v>3</v>
      </c>
      <c r="B13" s="27" t="s">
        <v>3</v>
      </c>
      <c r="C13" s="121">
        <v>42</v>
      </c>
      <c r="D13" s="16">
        <v>3.1698113207547167E-2</v>
      </c>
      <c r="E13" s="17">
        <v>33</v>
      </c>
      <c r="F13" s="16">
        <v>2.470059880239521E-2</v>
      </c>
      <c r="G13" s="17">
        <v>0</v>
      </c>
      <c r="H13" s="17">
        <v>-9</v>
      </c>
      <c r="I13" s="122">
        <v>-0.21428571428571427</v>
      </c>
      <c r="J13" s="126">
        <v>84</v>
      </c>
      <c r="K13" s="14">
        <v>9.2206366630076843E-3</v>
      </c>
      <c r="L13" s="15">
        <v>47</v>
      </c>
      <c r="M13" s="14">
        <v>5.5463771536464479E-3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-37</v>
      </c>
      <c r="T13" s="127">
        <v>-0.44047619047619047</v>
      </c>
      <c r="U13" s="107">
        <v>80</v>
      </c>
      <c r="V13" s="11">
        <v>0</v>
      </c>
    </row>
    <row r="14" spans="1:23" ht="21" customHeight="1">
      <c r="A14" s="26">
        <v>4</v>
      </c>
      <c r="B14" s="27" t="s">
        <v>21</v>
      </c>
      <c r="C14" s="121">
        <v>39</v>
      </c>
      <c r="D14" s="16">
        <v>2.9191616766467067E-2</v>
      </c>
      <c r="E14" s="17">
        <v>26</v>
      </c>
      <c r="F14" s="16">
        <v>3.0232558139534883E-2</v>
      </c>
      <c r="G14" s="17">
        <v>0</v>
      </c>
      <c r="H14" s="17">
        <v>-13</v>
      </c>
      <c r="I14" s="122">
        <v>-0.33333333333333331</v>
      </c>
      <c r="J14" s="126">
        <v>23</v>
      </c>
      <c r="K14" s="14">
        <v>5.615234375E-3</v>
      </c>
      <c r="L14" s="15">
        <v>9</v>
      </c>
      <c r="M14" s="14">
        <v>2.5751072961373391E-3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-14</v>
      </c>
      <c r="T14" s="127">
        <v>-0.60869565217391308</v>
      </c>
      <c r="U14" s="107">
        <v>35</v>
      </c>
      <c r="V14" s="11">
        <v>0</v>
      </c>
    </row>
    <row r="15" spans="1:23" ht="21" customHeight="1">
      <c r="A15" s="26">
        <v>5</v>
      </c>
      <c r="B15" s="27" t="s">
        <v>4</v>
      </c>
      <c r="C15" s="121">
        <v>25</v>
      </c>
      <c r="D15" s="16">
        <v>3.968253968253968E-2</v>
      </c>
      <c r="E15" s="17">
        <v>12</v>
      </c>
      <c r="F15" s="16">
        <v>2.7027027027027029E-2</v>
      </c>
      <c r="G15" s="17">
        <v>0</v>
      </c>
      <c r="H15" s="17">
        <v>-13</v>
      </c>
      <c r="I15" s="122">
        <v>-0.52</v>
      </c>
      <c r="J15" s="126">
        <v>15</v>
      </c>
      <c r="K15" s="14">
        <v>6.3451776649746192E-3</v>
      </c>
      <c r="L15" s="15">
        <v>23</v>
      </c>
      <c r="M15" s="14">
        <v>1.013215859030837E-2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8</v>
      </c>
      <c r="T15" s="127">
        <v>0.53333333333333333</v>
      </c>
      <c r="U15" s="107">
        <v>35</v>
      </c>
      <c r="V15" s="11">
        <v>0</v>
      </c>
    </row>
    <row r="16" spans="1:23" ht="21" customHeight="1">
      <c r="A16" s="26">
        <v>6</v>
      </c>
      <c r="B16" s="27" t="s">
        <v>5</v>
      </c>
      <c r="C16" s="121">
        <v>5</v>
      </c>
      <c r="D16" s="16">
        <v>1.0638297872340425E-2</v>
      </c>
      <c r="E16" s="17">
        <v>16</v>
      </c>
      <c r="F16" s="16">
        <v>2.782608695652174E-2</v>
      </c>
      <c r="G16" s="17">
        <v>0</v>
      </c>
      <c r="H16" s="17">
        <v>11</v>
      </c>
      <c r="I16" s="122">
        <v>2.2000000000000002</v>
      </c>
      <c r="J16" s="126">
        <v>12</v>
      </c>
      <c r="K16" s="14">
        <v>5.1724137931034482E-3</v>
      </c>
      <c r="L16" s="15">
        <v>14</v>
      </c>
      <c r="M16" s="14">
        <v>5.642885933091495E-3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2</v>
      </c>
      <c r="T16" s="127">
        <v>0.16666666666666666</v>
      </c>
      <c r="U16" s="107">
        <v>30</v>
      </c>
      <c r="V16" s="11">
        <v>0</v>
      </c>
    </row>
    <row r="17" spans="1:23" ht="21" customHeight="1">
      <c r="A17" s="26">
        <v>7</v>
      </c>
      <c r="B17" s="27" t="s">
        <v>6</v>
      </c>
      <c r="C17" s="121">
        <v>26</v>
      </c>
      <c r="D17" s="16">
        <v>3.3376123234916559E-2</v>
      </c>
      <c r="E17" s="17">
        <v>6</v>
      </c>
      <c r="F17" s="16">
        <v>1.0619469026548672E-2</v>
      </c>
      <c r="G17" s="17">
        <v>0</v>
      </c>
      <c r="H17" s="17">
        <v>-20</v>
      </c>
      <c r="I17" s="122">
        <v>-0.76923076923076927</v>
      </c>
      <c r="J17" s="126">
        <v>52</v>
      </c>
      <c r="K17" s="14">
        <v>1.1907487978016945E-2</v>
      </c>
      <c r="L17" s="15">
        <v>25</v>
      </c>
      <c r="M17" s="14">
        <v>6.7953248165262296E-3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-27</v>
      </c>
      <c r="T17" s="127">
        <v>-0.51923076923076927</v>
      </c>
      <c r="U17" s="107">
        <v>31</v>
      </c>
      <c r="V17" s="11">
        <v>0</v>
      </c>
    </row>
    <row r="18" spans="1:23" ht="21" customHeight="1">
      <c r="A18" s="26">
        <v>8</v>
      </c>
      <c r="B18" s="27" t="s">
        <v>59</v>
      </c>
      <c r="C18" s="121">
        <v>5</v>
      </c>
      <c r="D18" s="16">
        <v>9.5419847328244278E-3</v>
      </c>
      <c r="E18" s="17">
        <v>21</v>
      </c>
      <c r="F18" s="16">
        <v>3.7769784172661872E-2</v>
      </c>
      <c r="G18" s="17">
        <v>0</v>
      </c>
      <c r="H18" s="17">
        <v>16</v>
      </c>
      <c r="I18" s="122">
        <v>3.2</v>
      </c>
      <c r="J18" s="126">
        <v>5</v>
      </c>
      <c r="K18" s="14">
        <v>5.7142857142857143E-3</v>
      </c>
      <c r="L18" s="15">
        <v>2</v>
      </c>
      <c r="M18" s="14">
        <v>2.1436227224008574E-3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-3</v>
      </c>
      <c r="T18" s="127">
        <v>-0.6</v>
      </c>
      <c r="U18" s="107">
        <v>23</v>
      </c>
      <c r="V18" s="11">
        <v>0</v>
      </c>
    </row>
    <row r="19" spans="1:23" ht="21" customHeight="1">
      <c r="A19" s="28">
        <v>9</v>
      </c>
      <c r="B19" s="27" t="s">
        <v>66</v>
      </c>
      <c r="C19" s="121">
        <v>6</v>
      </c>
      <c r="D19" s="16">
        <v>3.1965903036760787E-3</v>
      </c>
      <c r="E19" s="17">
        <v>12</v>
      </c>
      <c r="F19" s="16">
        <v>5.8139534883720929E-3</v>
      </c>
      <c r="G19" s="17">
        <v>0</v>
      </c>
      <c r="H19" s="17">
        <v>6</v>
      </c>
      <c r="I19" s="122">
        <v>1</v>
      </c>
      <c r="J19" s="126">
        <v>50</v>
      </c>
      <c r="K19" s="14">
        <v>5.8288645371881555E-3</v>
      </c>
      <c r="L19" s="15">
        <v>23</v>
      </c>
      <c r="M19" s="14">
        <v>2.729646332779492E-3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-27</v>
      </c>
      <c r="T19" s="127">
        <v>-0.54</v>
      </c>
      <c r="U19" s="107">
        <v>35</v>
      </c>
      <c r="V19" s="11">
        <v>0</v>
      </c>
    </row>
    <row r="20" spans="1:23" ht="21" customHeight="1">
      <c r="A20" s="26">
        <v>10</v>
      </c>
      <c r="B20" s="27" t="s">
        <v>7</v>
      </c>
      <c r="C20" s="121">
        <v>10</v>
      </c>
      <c r="D20" s="16">
        <v>2.7932960893854747E-2</v>
      </c>
      <c r="E20" s="17">
        <v>5</v>
      </c>
      <c r="F20" s="16">
        <v>1.7123287671232876E-2</v>
      </c>
      <c r="G20" s="17">
        <v>0</v>
      </c>
      <c r="H20" s="17">
        <v>-5</v>
      </c>
      <c r="I20" s="122">
        <v>-0.5</v>
      </c>
      <c r="J20" s="126">
        <v>21</v>
      </c>
      <c r="K20" s="14">
        <v>8.764607679465776E-3</v>
      </c>
      <c r="L20" s="15">
        <v>7</v>
      </c>
      <c r="M20" s="14">
        <v>3.1488978857399908E-3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-14</v>
      </c>
      <c r="T20" s="127">
        <v>-0.66666666666666663</v>
      </c>
      <c r="U20" s="107">
        <v>12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1">
        <v>8</v>
      </c>
      <c r="D21" s="16">
        <v>3.0303030303030304E-2</v>
      </c>
      <c r="E21" s="17">
        <v>1</v>
      </c>
      <c r="F21" s="16">
        <v>6.993006993006993E-3</v>
      </c>
      <c r="G21" s="17">
        <v>0</v>
      </c>
      <c r="H21" s="17">
        <v>-7</v>
      </c>
      <c r="I21" s="122">
        <v>-0.875</v>
      </c>
      <c r="J21" s="126">
        <v>18</v>
      </c>
      <c r="K21" s="14">
        <v>7.3349633251833741E-3</v>
      </c>
      <c r="L21" s="15">
        <v>2</v>
      </c>
      <c r="M21" s="14">
        <v>9.9502487562189048E-4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-16</v>
      </c>
      <c r="T21" s="127">
        <v>-0.88888888888888884</v>
      </c>
      <c r="U21" s="107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1">
        <v>17</v>
      </c>
      <c r="D22" s="16">
        <v>1.9362186788154899E-2</v>
      </c>
      <c r="E22" s="17">
        <v>24</v>
      </c>
      <c r="F22" s="16">
        <v>2.5862068965517241E-2</v>
      </c>
      <c r="G22" s="17">
        <v>0</v>
      </c>
      <c r="H22" s="17">
        <v>7</v>
      </c>
      <c r="I22" s="122">
        <v>0.41176470588235292</v>
      </c>
      <c r="J22" s="126">
        <v>18</v>
      </c>
      <c r="K22" s="14">
        <v>6.0790273556231003E-3</v>
      </c>
      <c r="L22" s="15">
        <v>14</v>
      </c>
      <c r="M22" s="14">
        <v>4.6728971962616819E-3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-4</v>
      </c>
      <c r="T22" s="127">
        <v>-0.22222222222222221</v>
      </c>
      <c r="U22" s="107">
        <v>38</v>
      </c>
      <c r="V22" s="11">
        <v>0</v>
      </c>
    </row>
    <row r="23" spans="1:23" ht="21" customHeight="1">
      <c r="A23" s="26">
        <v>13</v>
      </c>
      <c r="B23" s="27" t="s">
        <v>9</v>
      </c>
      <c r="C23" s="121">
        <v>7</v>
      </c>
      <c r="D23" s="16">
        <v>1.4767932489451477E-2</v>
      </c>
      <c r="E23" s="17">
        <v>4</v>
      </c>
      <c r="F23" s="16">
        <v>9.5011876484560574E-3</v>
      </c>
      <c r="G23" s="17">
        <v>0</v>
      </c>
      <c r="H23" s="17">
        <v>-3</v>
      </c>
      <c r="I23" s="122">
        <v>-0.42857142857142855</v>
      </c>
      <c r="J23" s="126">
        <v>5</v>
      </c>
      <c r="K23" s="14">
        <v>1.8989745537409798E-3</v>
      </c>
      <c r="L23" s="15">
        <v>8</v>
      </c>
      <c r="M23" s="14">
        <v>3.6084799278304014E-3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3</v>
      </c>
      <c r="T23" s="127">
        <v>0.6</v>
      </c>
      <c r="U23" s="107">
        <v>12</v>
      </c>
      <c r="V23" s="11">
        <v>0</v>
      </c>
    </row>
    <row r="24" spans="1:23" ht="21" customHeight="1">
      <c r="A24" s="26">
        <v>14</v>
      </c>
      <c r="B24" s="27" t="s">
        <v>24</v>
      </c>
      <c r="C24" s="121">
        <v>5</v>
      </c>
      <c r="D24" s="16">
        <v>6.2735257214554582E-3</v>
      </c>
      <c r="E24" s="17">
        <v>15</v>
      </c>
      <c r="F24" s="16">
        <v>1.8270401948842874E-2</v>
      </c>
      <c r="G24" s="17">
        <v>0</v>
      </c>
      <c r="H24" s="17">
        <v>10</v>
      </c>
      <c r="I24" s="122">
        <v>2</v>
      </c>
      <c r="J24" s="126">
        <v>19</v>
      </c>
      <c r="K24" s="14">
        <v>4.2448614834673815E-3</v>
      </c>
      <c r="L24" s="15">
        <v>13</v>
      </c>
      <c r="M24" s="14">
        <v>2.7524878255346177E-3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-6</v>
      </c>
      <c r="T24" s="127">
        <v>-0.31578947368421051</v>
      </c>
      <c r="U24" s="107">
        <v>28</v>
      </c>
      <c r="V24" s="11">
        <v>0</v>
      </c>
    </row>
    <row r="25" spans="1:23" ht="21" customHeight="1">
      <c r="A25" s="26">
        <v>15</v>
      </c>
      <c r="B25" s="27" t="s">
        <v>10</v>
      </c>
      <c r="C25" s="121">
        <v>17</v>
      </c>
      <c r="D25" s="16">
        <v>2.5373134328358207E-2</v>
      </c>
      <c r="E25" s="17">
        <v>16</v>
      </c>
      <c r="F25" s="16">
        <v>2.6936026936026935E-2</v>
      </c>
      <c r="G25" s="17">
        <v>0</v>
      </c>
      <c r="H25" s="17">
        <v>-1</v>
      </c>
      <c r="I25" s="122">
        <v>-5.8823529411764705E-2</v>
      </c>
      <c r="J25" s="126">
        <v>25</v>
      </c>
      <c r="K25" s="14">
        <v>7.7954474586841285E-3</v>
      </c>
      <c r="L25" s="15">
        <v>14</v>
      </c>
      <c r="M25" s="14">
        <v>4.6744574290484139E-3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-11</v>
      </c>
      <c r="T25" s="127">
        <v>-0.44</v>
      </c>
      <c r="U25" s="107">
        <v>30</v>
      </c>
      <c r="V25" s="11">
        <v>0</v>
      </c>
    </row>
    <row r="26" spans="1:23" ht="21" customHeight="1">
      <c r="A26" s="26">
        <v>16</v>
      </c>
      <c r="B26" s="27" t="s">
        <v>11</v>
      </c>
      <c r="C26" s="121">
        <v>9</v>
      </c>
      <c r="D26" s="16">
        <v>2.0134228187919462E-2</v>
      </c>
      <c r="E26" s="17">
        <v>9</v>
      </c>
      <c r="F26" s="16">
        <v>2.0642201834862386E-2</v>
      </c>
      <c r="G26" s="17">
        <v>0</v>
      </c>
      <c r="H26" s="17">
        <v>0</v>
      </c>
      <c r="I26" s="122">
        <v>0</v>
      </c>
      <c r="J26" s="126">
        <v>7</v>
      </c>
      <c r="K26" s="14">
        <v>3.6919831223628692E-3</v>
      </c>
      <c r="L26" s="15">
        <v>12</v>
      </c>
      <c r="M26" s="14">
        <v>6.379585326953748E-3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5</v>
      </c>
      <c r="T26" s="127">
        <v>0.7142857142857143</v>
      </c>
      <c r="U26" s="107">
        <v>21</v>
      </c>
      <c r="V26" s="11">
        <v>0</v>
      </c>
    </row>
    <row r="27" spans="1:23" ht="21" customHeight="1">
      <c r="A27" s="26">
        <v>17</v>
      </c>
      <c r="B27" s="27" t="s">
        <v>12</v>
      </c>
      <c r="C27" s="121">
        <v>24</v>
      </c>
      <c r="D27" s="16">
        <v>4.2933810375670838E-2</v>
      </c>
      <c r="E27" s="17">
        <v>15</v>
      </c>
      <c r="F27" s="16">
        <v>3.2822757111597371E-2</v>
      </c>
      <c r="G27" s="17">
        <v>0</v>
      </c>
      <c r="H27" s="17">
        <v>-9</v>
      </c>
      <c r="I27" s="122">
        <v>-0.375</v>
      </c>
      <c r="J27" s="126">
        <v>8</v>
      </c>
      <c r="K27" s="14">
        <v>5.6179775280898875E-3</v>
      </c>
      <c r="L27" s="15">
        <v>8</v>
      </c>
      <c r="M27" s="14">
        <v>6.2353858144972721E-3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0</v>
      </c>
      <c r="T27" s="127">
        <v>0</v>
      </c>
      <c r="U27" s="107">
        <v>23</v>
      </c>
      <c r="V27" s="11">
        <v>0</v>
      </c>
    </row>
    <row r="28" spans="1:23" ht="21" customHeight="1">
      <c r="A28" s="26">
        <v>18</v>
      </c>
      <c r="B28" s="27" t="s">
        <v>13</v>
      </c>
      <c r="C28" s="121">
        <v>3</v>
      </c>
      <c r="D28" s="16">
        <v>1.0676156583629894E-2</v>
      </c>
      <c r="E28" s="17">
        <v>1</v>
      </c>
      <c r="F28" s="16">
        <v>3.5460992907801418E-3</v>
      </c>
      <c r="G28" s="17">
        <v>0</v>
      </c>
      <c r="H28" s="17">
        <v>-2</v>
      </c>
      <c r="I28" s="122">
        <v>-0.66666666666666663</v>
      </c>
      <c r="J28" s="126">
        <v>1</v>
      </c>
      <c r="K28" s="14">
        <v>1.026694045174538E-3</v>
      </c>
      <c r="L28" s="15">
        <v>3</v>
      </c>
      <c r="M28" s="14">
        <v>2.8382213812677389E-3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2</v>
      </c>
      <c r="T28" s="127">
        <v>2</v>
      </c>
      <c r="U28" s="107">
        <v>4</v>
      </c>
      <c r="V28" s="11">
        <v>0</v>
      </c>
    </row>
    <row r="29" spans="1:23" ht="21" customHeight="1">
      <c r="A29" s="26">
        <v>19</v>
      </c>
      <c r="B29" s="27" t="s">
        <v>14</v>
      </c>
      <c r="C29" s="121">
        <v>24</v>
      </c>
      <c r="D29" s="16">
        <v>2.4922118380062305E-2</v>
      </c>
      <c r="E29" s="17">
        <v>21</v>
      </c>
      <c r="F29" s="16">
        <v>2.7131782945736434E-2</v>
      </c>
      <c r="G29" s="17">
        <v>0</v>
      </c>
      <c r="H29" s="17">
        <v>-3</v>
      </c>
      <c r="I29" s="122">
        <v>-0.125</v>
      </c>
      <c r="J29" s="126">
        <v>17</v>
      </c>
      <c r="K29" s="14">
        <v>2.7009850651414044E-3</v>
      </c>
      <c r="L29" s="15">
        <v>7</v>
      </c>
      <c r="M29" s="14">
        <v>1.288659793814433E-3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-10</v>
      </c>
      <c r="T29" s="127">
        <v>-0.58823529411764708</v>
      </c>
      <c r="U29" s="107">
        <v>28</v>
      </c>
      <c r="V29" s="11">
        <v>0</v>
      </c>
    </row>
    <row r="30" spans="1:23" ht="21" customHeight="1">
      <c r="A30" s="26">
        <v>20</v>
      </c>
      <c r="B30" s="27" t="s">
        <v>15</v>
      </c>
      <c r="C30" s="121">
        <v>9</v>
      </c>
      <c r="D30" s="16">
        <v>2.1226415094339621E-2</v>
      </c>
      <c r="E30" s="17">
        <v>5</v>
      </c>
      <c r="F30" s="16">
        <v>1.5479876160990712E-2</v>
      </c>
      <c r="G30" s="17">
        <v>0</v>
      </c>
      <c r="H30" s="17">
        <v>-4</v>
      </c>
      <c r="I30" s="122">
        <v>-0.44444444444444442</v>
      </c>
      <c r="J30" s="126">
        <v>25</v>
      </c>
      <c r="K30" s="14">
        <v>1.2683916793505834E-2</v>
      </c>
      <c r="L30" s="15">
        <v>5</v>
      </c>
      <c r="M30" s="14">
        <v>3.0543677458766036E-3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-20</v>
      </c>
      <c r="T30" s="127">
        <v>-0.8</v>
      </c>
      <c r="U30" s="107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1">
        <v>9</v>
      </c>
      <c r="D31" s="16">
        <v>1.8145161290322582E-2</v>
      </c>
      <c r="E31" s="17">
        <v>13</v>
      </c>
      <c r="F31" s="16">
        <v>2.5999999999999999E-2</v>
      </c>
      <c r="G31" s="17">
        <v>0</v>
      </c>
      <c r="H31" s="17">
        <v>4</v>
      </c>
      <c r="I31" s="122">
        <v>0.44444444444444442</v>
      </c>
      <c r="J31" s="126">
        <v>13</v>
      </c>
      <c r="K31" s="14">
        <v>7.5057736720554272E-3</v>
      </c>
      <c r="L31" s="15">
        <v>12</v>
      </c>
      <c r="M31" s="14">
        <v>6.7189249720044789E-3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-1</v>
      </c>
      <c r="T31" s="127">
        <v>-7.6923076923076927E-2</v>
      </c>
      <c r="U31" s="107">
        <v>25</v>
      </c>
      <c r="V31" s="11">
        <v>0</v>
      </c>
    </row>
    <row r="32" spans="1:23" ht="21" customHeight="1">
      <c r="A32" s="26">
        <v>22</v>
      </c>
      <c r="B32" s="27" t="s">
        <v>17</v>
      </c>
      <c r="C32" s="121">
        <v>8</v>
      </c>
      <c r="D32" s="16">
        <v>1.9512195121951219E-2</v>
      </c>
      <c r="E32" s="17">
        <v>6</v>
      </c>
      <c r="F32" s="16">
        <v>1.5957446808510637E-2</v>
      </c>
      <c r="G32" s="17">
        <v>0</v>
      </c>
      <c r="H32" s="17">
        <v>-2</v>
      </c>
      <c r="I32" s="122">
        <v>-0.25</v>
      </c>
      <c r="J32" s="126">
        <v>18</v>
      </c>
      <c r="K32" s="14">
        <v>8.7633885102239538E-3</v>
      </c>
      <c r="L32" s="15">
        <v>35</v>
      </c>
      <c r="M32" s="14">
        <v>1.5716210148181409E-2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17</v>
      </c>
      <c r="T32" s="127">
        <v>0.94444444444444442</v>
      </c>
      <c r="U32" s="107">
        <v>41</v>
      </c>
      <c r="V32" s="11">
        <v>0</v>
      </c>
    </row>
    <row r="33" spans="1:22" ht="21" customHeight="1">
      <c r="A33" s="26">
        <v>23</v>
      </c>
      <c r="B33" s="27" t="s">
        <v>19</v>
      </c>
      <c r="C33" s="121">
        <v>8</v>
      </c>
      <c r="D33" s="16">
        <v>2.056555269922879E-2</v>
      </c>
      <c r="E33" s="17">
        <v>7</v>
      </c>
      <c r="F33" s="16">
        <v>1.7456359102244388E-2</v>
      </c>
      <c r="G33" s="17">
        <v>0</v>
      </c>
      <c r="H33" s="17">
        <v>-1</v>
      </c>
      <c r="I33" s="122">
        <v>-0.125</v>
      </c>
      <c r="J33" s="126">
        <v>9</v>
      </c>
      <c r="K33" s="14">
        <v>8.9910089910089919E-3</v>
      </c>
      <c r="L33" s="15">
        <v>7</v>
      </c>
      <c r="M33" s="14">
        <v>6.3405797101449279E-3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-2</v>
      </c>
      <c r="T33" s="127">
        <v>-0.22222222222222221</v>
      </c>
      <c r="U33" s="107">
        <v>14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3">
        <v>28</v>
      </c>
      <c r="D34" s="111">
        <v>5.4580896686159841E-2</v>
      </c>
      <c r="E34" s="109">
        <v>11</v>
      </c>
      <c r="F34" s="111">
        <v>2.9177718832891247E-2</v>
      </c>
      <c r="G34" s="109">
        <v>0</v>
      </c>
      <c r="H34" s="109">
        <v>-17</v>
      </c>
      <c r="I34" s="124">
        <v>-0.6071428571428571</v>
      </c>
      <c r="J34" s="128">
        <v>22</v>
      </c>
      <c r="K34" s="116">
        <v>1.3087447947650209E-2</v>
      </c>
      <c r="L34" s="114">
        <v>18</v>
      </c>
      <c r="M34" s="116">
        <v>1.2096774193548387E-2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8">
        <v>-4</v>
      </c>
      <c r="T34" s="129">
        <v>-0.18181818181818182</v>
      </c>
      <c r="U34" s="108">
        <v>29</v>
      </c>
      <c r="V34" s="106">
        <v>0</v>
      </c>
    </row>
    <row r="35" spans="1:22" ht="20.25" thickBot="1">
      <c r="A35" s="256" t="s">
        <v>40</v>
      </c>
      <c r="B35" s="257"/>
      <c r="C35" s="110">
        <v>366</v>
      </c>
      <c r="D35" s="112">
        <v>2.2920841683366732E-2</v>
      </c>
      <c r="E35" s="110">
        <v>304</v>
      </c>
      <c r="F35" s="112">
        <v>2.0994475138121547E-2</v>
      </c>
      <c r="G35" s="110">
        <v>0</v>
      </c>
      <c r="H35" s="110">
        <v>-62</v>
      </c>
      <c r="I35" s="113">
        <v>-0.16939890710382513</v>
      </c>
      <c r="J35" s="115">
        <v>490</v>
      </c>
      <c r="K35" s="117">
        <v>6.8664957049368704E-3</v>
      </c>
      <c r="L35" s="115">
        <v>333</v>
      </c>
      <c r="M35" s="117">
        <v>4.9730440106927915E-3</v>
      </c>
      <c r="N35" s="115">
        <v>0</v>
      </c>
      <c r="O35" s="115">
        <v>0</v>
      </c>
      <c r="P35" s="115">
        <v>0</v>
      </c>
      <c r="Q35" s="115">
        <v>1</v>
      </c>
      <c r="R35" s="115">
        <v>0</v>
      </c>
      <c r="S35" s="115">
        <v>-157</v>
      </c>
      <c r="T35" s="117">
        <v>-0.32040816326530613</v>
      </c>
      <c r="U35" s="125">
        <v>637</v>
      </c>
      <c r="V35" s="119">
        <v>0</v>
      </c>
    </row>
    <row r="39" spans="1:22">
      <c r="G39" s="35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view="pageBreakPreview" zoomScaleSheetLayoutView="100"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T3" sqref="T3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93" t="s">
        <v>85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25" s="2" customFormat="1" ht="81.75" customHeight="1">
      <c r="A2" s="297" t="s">
        <v>44</v>
      </c>
      <c r="B2" s="298"/>
      <c r="C2" s="301" t="s">
        <v>62</v>
      </c>
      <c r="D2" s="302"/>
      <c r="E2" s="302"/>
      <c r="F2" s="303"/>
      <c r="G2" s="294" t="s">
        <v>63</v>
      </c>
      <c r="H2" s="295"/>
      <c r="I2" s="301" t="s">
        <v>64</v>
      </c>
      <c r="J2" s="302"/>
      <c r="K2" s="302"/>
      <c r="L2" s="303"/>
      <c r="M2" s="294" t="s">
        <v>63</v>
      </c>
      <c r="N2" s="295"/>
      <c r="O2" s="296" t="s">
        <v>65</v>
      </c>
      <c r="P2" s="295"/>
    </row>
    <row r="3" spans="1:25" ht="22.5" customHeight="1">
      <c r="A3" s="299"/>
      <c r="B3" s="30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32" t="s">
        <v>1</v>
      </c>
      <c r="O3" s="82">
        <v>2021</v>
      </c>
      <c r="P3" s="83">
        <v>2022</v>
      </c>
      <c r="Q3" s="304"/>
      <c r="R3" s="305"/>
      <c r="S3" s="305"/>
      <c r="T3" s="304"/>
      <c r="U3" s="304"/>
      <c r="V3" s="304"/>
      <c r="W3" s="2"/>
      <c r="X3" s="2"/>
      <c r="Y3" s="2"/>
    </row>
    <row r="4" spans="1:25" s="19" customFormat="1" ht="21" customHeight="1">
      <c r="A4" s="84">
        <v>1</v>
      </c>
      <c r="B4" s="133" t="s">
        <v>20</v>
      </c>
      <c r="C4" s="155">
        <v>25</v>
      </c>
      <c r="D4" s="135">
        <v>7.8492935635792772E-3</v>
      </c>
      <c r="E4" s="134">
        <v>33</v>
      </c>
      <c r="F4" s="135">
        <f>E4/Q4</f>
        <v>1.0122699386503068E-2</v>
      </c>
      <c r="G4" s="136">
        <f>E4-C4</f>
        <v>8</v>
      </c>
      <c r="H4" s="137">
        <f>G4/C4</f>
        <v>0.32</v>
      </c>
      <c r="I4" s="155">
        <v>20</v>
      </c>
      <c r="J4" s="135">
        <v>6.2794348508634227E-3</v>
      </c>
      <c r="K4" s="138">
        <v>25</v>
      </c>
      <c r="L4" s="135">
        <f>K4/Q4</f>
        <v>7.6687116564417178E-3</v>
      </c>
      <c r="M4" s="136">
        <f>K4-I4</f>
        <v>5</v>
      </c>
      <c r="N4" s="139">
        <f>M4/I4</f>
        <v>0.25</v>
      </c>
      <c r="O4" s="155">
        <v>1</v>
      </c>
      <c r="P4" s="140">
        <v>2</v>
      </c>
      <c r="Q4" s="95">
        <f>[1]Громад_Виправ!C7+[1]Громад_Виправ!M7+[1]Звільн_з_випр_УДЗ_і_Розш!C8+[1]Позб_права!C7</f>
        <v>3260</v>
      </c>
      <c r="R4" s="307"/>
      <c r="S4" s="308"/>
      <c r="T4" s="309"/>
      <c r="U4" s="306"/>
      <c r="V4" s="306"/>
    </row>
    <row r="5" spans="1:25" s="19" customFormat="1" ht="21" customHeight="1">
      <c r="A5" s="84">
        <v>2</v>
      </c>
      <c r="B5" s="133" t="s">
        <v>2</v>
      </c>
      <c r="C5" s="155">
        <v>20</v>
      </c>
      <c r="D5" s="135">
        <v>9.0334236675700084E-3</v>
      </c>
      <c r="E5" s="134">
        <v>14</v>
      </c>
      <c r="F5" s="135">
        <f t="shared" ref="F5:F28" si="0">E5/Q5</f>
        <v>6.7049808429118776E-3</v>
      </c>
      <c r="G5" s="136">
        <f t="shared" ref="G5:G28" si="1">E5-C5</f>
        <v>-6</v>
      </c>
      <c r="H5" s="137">
        <f t="shared" ref="H5:H27" si="2">G5/C5</f>
        <v>-0.3</v>
      </c>
      <c r="I5" s="155">
        <v>12</v>
      </c>
      <c r="J5" s="135">
        <v>5.4200542005420054E-3</v>
      </c>
      <c r="K5" s="138">
        <v>13</v>
      </c>
      <c r="L5" s="135">
        <f t="shared" ref="L5:L28" si="3">K5/Q5</f>
        <v>6.2260536398467429E-3</v>
      </c>
      <c r="M5" s="136">
        <f t="shared" ref="M5:M28" si="4">K5-I5</f>
        <v>1</v>
      </c>
      <c r="N5" s="139">
        <f t="shared" ref="N5:N27" si="5">M5/I5</f>
        <v>8.3333333333333329E-2</v>
      </c>
      <c r="O5" s="155">
        <v>0</v>
      </c>
      <c r="P5" s="140">
        <v>0</v>
      </c>
      <c r="Q5" s="95">
        <f>[1]Громад_Виправ!C8+[1]Громад_Виправ!M8+[1]Звільн_з_випр_УДЗ_і_Розш!C9+[1]Позб_права!C8</f>
        <v>2088</v>
      </c>
      <c r="R5" s="307"/>
      <c r="S5" s="308"/>
      <c r="T5" s="309"/>
      <c r="U5" s="306"/>
      <c r="V5" s="306"/>
    </row>
    <row r="6" spans="1:25" s="19" customFormat="1" ht="21" customHeight="1">
      <c r="A6" s="84">
        <v>3</v>
      </c>
      <c r="B6" s="133" t="s">
        <v>3</v>
      </c>
      <c r="C6" s="155">
        <v>142</v>
      </c>
      <c r="D6" s="135">
        <v>1.3815917493675813E-2</v>
      </c>
      <c r="E6" s="134">
        <v>103</v>
      </c>
      <c r="F6" s="135">
        <f t="shared" si="0"/>
        <v>1.0701298701298701E-2</v>
      </c>
      <c r="G6" s="136">
        <f t="shared" si="1"/>
        <v>-39</v>
      </c>
      <c r="H6" s="137">
        <f t="shared" si="2"/>
        <v>-0.27464788732394368</v>
      </c>
      <c r="I6" s="155">
        <v>112</v>
      </c>
      <c r="J6" s="135">
        <v>1.0897061685152754E-2</v>
      </c>
      <c r="K6" s="138">
        <v>74</v>
      </c>
      <c r="L6" s="135">
        <f t="shared" si="3"/>
        <v>7.6883116883116887E-3</v>
      </c>
      <c r="M6" s="136">
        <f t="shared" si="4"/>
        <v>-38</v>
      </c>
      <c r="N6" s="139">
        <f t="shared" si="5"/>
        <v>-0.3392857142857143</v>
      </c>
      <c r="O6" s="155">
        <v>0</v>
      </c>
      <c r="P6" s="140">
        <v>0</v>
      </c>
      <c r="Q6" s="95">
        <f>[1]Громад_Виправ!C9+[1]Громад_Виправ!M9+[1]Звільн_з_випр_УДЗ_і_Розш!C10+[1]Позб_права!C9</f>
        <v>9625</v>
      </c>
      <c r="R6" s="307"/>
      <c r="S6" s="308"/>
      <c r="T6" s="309"/>
      <c r="U6" s="306"/>
      <c r="V6" s="306"/>
    </row>
    <row r="7" spans="1:25" s="19" customFormat="1" ht="21" customHeight="1">
      <c r="A7" s="84">
        <v>4</v>
      </c>
      <c r="B7" s="133" t="s">
        <v>21</v>
      </c>
      <c r="C7" s="155">
        <v>65</v>
      </c>
      <c r="D7" s="135">
        <v>1.2264150943396227E-2</v>
      </c>
      <c r="E7" s="134">
        <v>11</v>
      </c>
      <c r="F7" s="135">
        <f t="shared" si="0"/>
        <v>2.6165556612749762E-3</v>
      </c>
      <c r="G7" s="136">
        <f t="shared" si="1"/>
        <v>-54</v>
      </c>
      <c r="H7" s="137">
        <f t="shared" si="2"/>
        <v>-0.83076923076923082</v>
      </c>
      <c r="I7" s="155">
        <v>49</v>
      </c>
      <c r="J7" s="135">
        <v>9.2452830188679246E-3</v>
      </c>
      <c r="K7" s="138">
        <v>9</v>
      </c>
      <c r="L7" s="135">
        <f t="shared" si="3"/>
        <v>2.1408182683158895E-3</v>
      </c>
      <c r="M7" s="136">
        <f t="shared" si="4"/>
        <v>-40</v>
      </c>
      <c r="N7" s="139">
        <f t="shared" si="5"/>
        <v>-0.81632653061224492</v>
      </c>
      <c r="O7" s="155">
        <v>2</v>
      </c>
      <c r="P7" s="140">
        <v>0</v>
      </c>
      <c r="Q7" s="95">
        <f>[1]Громад_Виправ!C10+[1]Громад_Виправ!M10+[1]Звільн_з_випр_УДЗ_і_Розш!C11+[1]Позб_права!C10</f>
        <v>4204</v>
      </c>
      <c r="R7" s="307"/>
      <c r="S7" s="308"/>
      <c r="T7" s="310"/>
      <c r="U7" s="306"/>
      <c r="V7" s="306"/>
    </row>
    <row r="8" spans="1:25" s="19" customFormat="1" ht="21" customHeight="1">
      <c r="A8" s="84">
        <v>5</v>
      </c>
      <c r="B8" s="133" t="s">
        <v>4</v>
      </c>
      <c r="C8" s="155">
        <v>19</v>
      </c>
      <c r="D8" s="135">
        <v>6.500171057133082E-3</v>
      </c>
      <c r="E8" s="134">
        <v>31</v>
      </c>
      <c r="F8" s="135">
        <f t="shared" si="0"/>
        <v>1.1733535200605601E-2</v>
      </c>
      <c r="G8" s="136">
        <f t="shared" si="1"/>
        <v>12</v>
      </c>
      <c r="H8" s="137">
        <f t="shared" si="2"/>
        <v>0.63157894736842102</v>
      </c>
      <c r="I8" s="155">
        <v>17</v>
      </c>
      <c r="J8" s="135">
        <v>5.8159425248032843E-3</v>
      </c>
      <c r="K8" s="138">
        <v>26</v>
      </c>
      <c r="L8" s="135">
        <f t="shared" si="3"/>
        <v>9.8410295230885701E-3</v>
      </c>
      <c r="M8" s="136">
        <f t="shared" si="4"/>
        <v>9</v>
      </c>
      <c r="N8" s="139">
        <f t="shared" si="5"/>
        <v>0.52941176470588236</v>
      </c>
      <c r="O8" s="155">
        <v>2</v>
      </c>
      <c r="P8" s="140">
        <v>1</v>
      </c>
      <c r="Q8" s="95">
        <f>[1]Громад_Виправ!C11+[1]Громад_Виправ!M11+[1]Звільн_з_випр_УДЗ_і_Розш!C12+[1]Позб_права!C11</f>
        <v>2642</v>
      </c>
      <c r="R8" s="307"/>
      <c r="S8" s="308"/>
      <c r="T8" s="309"/>
      <c r="U8" s="306"/>
      <c r="V8" s="306"/>
    </row>
    <row r="9" spans="1:25" s="19" customFormat="1" ht="21" customHeight="1">
      <c r="A9" s="84">
        <v>6</v>
      </c>
      <c r="B9" s="133" t="s">
        <v>5</v>
      </c>
      <c r="C9" s="155">
        <v>33</v>
      </c>
      <c r="D9" s="135">
        <v>1.2448132780082987E-2</v>
      </c>
      <c r="E9" s="134">
        <v>38</v>
      </c>
      <c r="F9" s="135">
        <f t="shared" si="0"/>
        <v>1.3282069206571129E-2</v>
      </c>
      <c r="G9" s="136">
        <f t="shared" si="1"/>
        <v>5</v>
      </c>
      <c r="H9" s="137">
        <f t="shared" si="2"/>
        <v>0.15151515151515152</v>
      </c>
      <c r="I9" s="155">
        <v>28</v>
      </c>
      <c r="J9" s="135">
        <v>1.0562052055827989E-2</v>
      </c>
      <c r="K9" s="138">
        <v>32</v>
      </c>
      <c r="L9" s="135">
        <f t="shared" si="3"/>
        <v>1.118490038448095E-2</v>
      </c>
      <c r="M9" s="136">
        <f t="shared" si="4"/>
        <v>4</v>
      </c>
      <c r="N9" s="139">
        <f t="shared" si="5"/>
        <v>0.14285714285714285</v>
      </c>
      <c r="O9" s="155">
        <v>3</v>
      </c>
      <c r="P9" s="140">
        <v>4</v>
      </c>
      <c r="Q9" s="95">
        <f>[1]Громад_Виправ!C12+[1]Громад_Виправ!M12+[1]Звільн_з_випр_УДЗ_і_Розш!C13+[1]Позб_права!C12</f>
        <v>2861</v>
      </c>
      <c r="R9" s="307"/>
      <c r="S9" s="308"/>
      <c r="T9" s="309"/>
      <c r="U9" s="306"/>
      <c r="V9" s="306"/>
    </row>
    <row r="10" spans="1:25" s="19" customFormat="1" ht="21" customHeight="1">
      <c r="A10" s="84">
        <v>7</v>
      </c>
      <c r="B10" s="133" t="s">
        <v>6</v>
      </c>
      <c r="C10" s="155">
        <v>82</v>
      </c>
      <c r="D10" s="135">
        <v>1.6129032258064516E-2</v>
      </c>
      <c r="E10" s="134">
        <v>28</v>
      </c>
      <c r="F10" s="135">
        <f t="shared" si="0"/>
        <v>6.7001675041876048E-3</v>
      </c>
      <c r="G10" s="136">
        <f t="shared" si="1"/>
        <v>-54</v>
      </c>
      <c r="H10" s="137">
        <f t="shared" si="2"/>
        <v>-0.65853658536585369</v>
      </c>
      <c r="I10" s="155">
        <v>70</v>
      </c>
      <c r="J10" s="135">
        <v>1.3768686073957514E-2</v>
      </c>
      <c r="K10" s="138">
        <v>17</v>
      </c>
      <c r="L10" s="135">
        <f t="shared" si="3"/>
        <v>4.0679588418281887E-3</v>
      </c>
      <c r="M10" s="136">
        <f t="shared" si="4"/>
        <v>-53</v>
      </c>
      <c r="N10" s="139">
        <f t="shared" si="5"/>
        <v>-0.75714285714285712</v>
      </c>
      <c r="O10" s="155">
        <v>0</v>
      </c>
      <c r="P10" s="140">
        <v>0</v>
      </c>
      <c r="Q10" s="95">
        <f>[1]Громад_Виправ!C13+[1]Громад_Виправ!M13+[1]Звільн_з_випр_УДЗ_і_Розш!C14+[1]Позб_права!C13</f>
        <v>4179</v>
      </c>
      <c r="R10" s="307"/>
      <c r="S10" s="308"/>
      <c r="T10" s="309"/>
      <c r="U10" s="306"/>
      <c r="V10" s="306"/>
      <c r="X10" s="19" t="s">
        <v>60</v>
      </c>
    </row>
    <row r="11" spans="1:25" s="19" customFormat="1" ht="21" customHeight="1">
      <c r="A11" s="84">
        <v>8</v>
      </c>
      <c r="B11" s="133" t="s">
        <v>22</v>
      </c>
      <c r="C11" s="155">
        <v>30</v>
      </c>
      <c r="D11" s="135">
        <v>2.2058823529411766E-2</v>
      </c>
      <c r="E11" s="134">
        <v>27</v>
      </c>
      <c r="F11" s="135">
        <f t="shared" si="0"/>
        <v>1.8802228412256268E-2</v>
      </c>
      <c r="G11" s="136">
        <f t="shared" si="1"/>
        <v>-3</v>
      </c>
      <c r="H11" s="137">
        <f t="shared" si="2"/>
        <v>-0.1</v>
      </c>
      <c r="I11" s="155">
        <v>21</v>
      </c>
      <c r="J11" s="135">
        <v>1.5441176470588236E-2</v>
      </c>
      <c r="K11" s="138">
        <v>16</v>
      </c>
      <c r="L11" s="135">
        <f t="shared" si="3"/>
        <v>1.1142061281337047E-2</v>
      </c>
      <c r="M11" s="136">
        <f t="shared" si="4"/>
        <v>-5</v>
      </c>
      <c r="N11" s="139">
        <f t="shared" si="5"/>
        <v>-0.23809523809523808</v>
      </c>
      <c r="O11" s="155">
        <v>0</v>
      </c>
      <c r="P11" s="140">
        <v>1</v>
      </c>
      <c r="Q11" s="161">
        <f>[1]Громад_Виправ!C14+[1]Громад_Виправ!M14+[1]Звільн_з_випр_УДЗ_і_Розш!C15+[1]Позб_права!C14</f>
        <v>1436</v>
      </c>
      <c r="R11" s="307"/>
      <c r="S11" s="308"/>
      <c r="T11" s="309"/>
      <c r="U11" s="306"/>
      <c r="V11" s="306"/>
    </row>
    <row r="12" spans="1:25" s="19" customFormat="1" ht="21" customHeight="1">
      <c r="A12" s="84">
        <v>9</v>
      </c>
      <c r="B12" s="133" t="s">
        <v>66</v>
      </c>
      <c r="C12" s="156">
        <v>62</v>
      </c>
      <c r="D12" s="135">
        <v>5.9868675164156046E-3</v>
      </c>
      <c r="E12" s="134">
        <v>51</v>
      </c>
      <c r="F12" s="135">
        <f t="shared" si="0"/>
        <v>4.9261083743842365E-3</v>
      </c>
      <c r="G12" s="136">
        <f t="shared" si="1"/>
        <v>-11</v>
      </c>
      <c r="H12" s="137">
        <f t="shared" si="2"/>
        <v>-0.17741935483870969</v>
      </c>
      <c r="I12" s="156">
        <v>49</v>
      </c>
      <c r="J12" s="135">
        <v>4.7315565855542679E-3</v>
      </c>
      <c r="K12" s="138">
        <v>40</v>
      </c>
      <c r="L12" s="135">
        <f t="shared" si="3"/>
        <v>3.8636144112817539E-3</v>
      </c>
      <c r="M12" s="136">
        <f t="shared" si="4"/>
        <v>-9</v>
      </c>
      <c r="N12" s="139">
        <f t="shared" si="5"/>
        <v>-0.18367346938775511</v>
      </c>
      <c r="O12" s="156">
        <v>0</v>
      </c>
      <c r="P12" s="140">
        <v>0</v>
      </c>
      <c r="Q12" s="161">
        <f>[1]Громад_Виправ!C15+[1]Громад_Виправ!M15+[1]Звільн_з_випр_УДЗ_і_Розш!C16+[1]Позб_права!C15</f>
        <v>10353</v>
      </c>
      <c r="R12" s="307"/>
      <c r="S12" s="308"/>
      <c r="T12" s="309"/>
      <c r="U12" s="306"/>
      <c r="V12" s="306"/>
    </row>
    <row r="13" spans="1:25" s="19" customFormat="1" ht="21" customHeight="1">
      <c r="A13" s="84">
        <v>10</v>
      </c>
      <c r="B13" s="133" t="s">
        <v>7</v>
      </c>
      <c r="C13" s="155">
        <v>43</v>
      </c>
      <c r="D13" s="135">
        <v>1.5867158671586716E-2</v>
      </c>
      <c r="E13" s="134">
        <v>42</v>
      </c>
      <c r="F13" s="135">
        <f t="shared" si="0"/>
        <v>1.7073170731707318E-2</v>
      </c>
      <c r="G13" s="136">
        <f t="shared" si="1"/>
        <v>-1</v>
      </c>
      <c r="H13" s="137">
        <f t="shared" si="2"/>
        <v>-2.3255813953488372E-2</v>
      </c>
      <c r="I13" s="155">
        <v>33</v>
      </c>
      <c r="J13" s="135">
        <v>1.2177121771217712E-2</v>
      </c>
      <c r="K13" s="138">
        <v>39</v>
      </c>
      <c r="L13" s="135">
        <f t="shared" si="3"/>
        <v>1.5853658536585366E-2</v>
      </c>
      <c r="M13" s="136">
        <f t="shared" si="4"/>
        <v>6</v>
      </c>
      <c r="N13" s="139">
        <f t="shared" si="5"/>
        <v>0.18181818181818182</v>
      </c>
      <c r="O13" s="155">
        <v>1</v>
      </c>
      <c r="P13" s="140">
        <v>0</v>
      </c>
      <c r="Q13" s="161">
        <f>[1]Громад_Виправ!C16+[1]Громад_Виправ!M16+[1]Звільн_з_випр_УДЗ_і_Розш!C17+[1]Позб_права!C16</f>
        <v>2460</v>
      </c>
      <c r="R13" s="307"/>
      <c r="S13" s="308"/>
      <c r="T13" s="309"/>
      <c r="U13" s="306"/>
      <c r="V13" s="306"/>
    </row>
    <row r="14" spans="1:25" s="19" customFormat="1" ht="21" customHeight="1">
      <c r="A14" s="84">
        <v>11</v>
      </c>
      <c r="B14" s="133" t="s">
        <v>23</v>
      </c>
      <c r="C14" s="155">
        <v>75</v>
      </c>
      <c r="D14" s="135">
        <v>2.8047868362004489E-2</v>
      </c>
      <c r="E14" s="134">
        <v>31</v>
      </c>
      <c r="F14" s="135">
        <f t="shared" si="0"/>
        <v>1.4846743295019157E-2</v>
      </c>
      <c r="G14" s="136">
        <f t="shared" si="1"/>
        <v>-44</v>
      </c>
      <c r="H14" s="137">
        <f t="shared" si="2"/>
        <v>-0.58666666666666667</v>
      </c>
      <c r="I14" s="155">
        <v>37</v>
      </c>
      <c r="J14" s="135">
        <v>1.3836948391922213E-2</v>
      </c>
      <c r="K14" s="138">
        <v>15</v>
      </c>
      <c r="L14" s="135">
        <f t="shared" si="3"/>
        <v>7.1839080459770114E-3</v>
      </c>
      <c r="M14" s="136">
        <f t="shared" si="4"/>
        <v>-22</v>
      </c>
      <c r="N14" s="139">
        <f t="shared" si="5"/>
        <v>-0.59459459459459463</v>
      </c>
      <c r="O14" s="155">
        <v>1</v>
      </c>
      <c r="P14" s="140">
        <v>1</v>
      </c>
      <c r="Q14" s="161">
        <f>[1]Громад_Виправ!C17+[1]Громад_Виправ!M17+[1]Звільн_з_випр_УДЗ_і_Розш!C18+[1]Позб_права!C17</f>
        <v>2088</v>
      </c>
      <c r="R14" s="307"/>
      <c r="S14" s="308"/>
      <c r="T14" s="310"/>
      <c r="U14" s="306"/>
      <c r="V14" s="306"/>
    </row>
    <row r="15" spans="1:25" s="19" customFormat="1" ht="21" customHeight="1">
      <c r="A15" s="84">
        <v>12</v>
      </c>
      <c r="B15" s="133" t="s">
        <v>8</v>
      </c>
      <c r="C15" s="155">
        <v>34</v>
      </c>
      <c r="D15" s="135">
        <v>9.0521831735889246E-3</v>
      </c>
      <c r="E15" s="134">
        <v>39</v>
      </c>
      <c r="F15" s="135">
        <f t="shared" si="0"/>
        <v>1.0228166797797011E-2</v>
      </c>
      <c r="G15" s="136">
        <f t="shared" si="1"/>
        <v>5</v>
      </c>
      <c r="H15" s="137">
        <f t="shared" si="2"/>
        <v>0.14705882352941177</v>
      </c>
      <c r="I15" s="155">
        <v>22</v>
      </c>
      <c r="J15" s="135">
        <v>5.8572949946751867E-3</v>
      </c>
      <c r="K15" s="138">
        <v>25</v>
      </c>
      <c r="L15" s="135">
        <f t="shared" si="3"/>
        <v>6.5565171780750066E-3</v>
      </c>
      <c r="M15" s="136">
        <f t="shared" si="4"/>
        <v>3</v>
      </c>
      <c r="N15" s="139">
        <f t="shared" si="5"/>
        <v>0.13636363636363635</v>
      </c>
      <c r="O15" s="155">
        <v>2</v>
      </c>
      <c r="P15" s="140">
        <v>1</v>
      </c>
      <c r="Q15" s="161">
        <f>[1]Громад_Виправ!C18+[1]Громад_Виправ!M18+[1]Звільн_з_випр_УДЗ_і_Розш!C19+[1]Позб_права!C18</f>
        <v>3813</v>
      </c>
      <c r="R15" s="307"/>
      <c r="S15" s="308"/>
      <c r="T15" s="309"/>
      <c r="U15" s="306"/>
      <c r="V15" s="306"/>
    </row>
    <row r="16" spans="1:25" s="19" customFormat="1" ht="21" customHeight="1">
      <c r="A16" s="84">
        <v>13</v>
      </c>
      <c r="B16" s="133" t="s">
        <v>9</v>
      </c>
      <c r="C16" s="155">
        <v>33</v>
      </c>
      <c r="D16" s="135">
        <v>1.068306895435416E-2</v>
      </c>
      <c r="E16" s="134">
        <v>20</v>
      </c>
      <c r="F16" s="135">
        <f t="shared" si="0"/>
        <v>7.6687116564417178E-3</v>
      </c>
      <c r="G16" s="136">
        <f t="shared" si="1"/>
        <v>-13</v>
      </c>
      <c r="H16" s="137">
        <f t="shared" si="2"/>
        <v>-0.39393939393939392</v>
      </c>
      <c r="I16" s="155">
        <v>28</v>
      </c>
      <c r="J16" s="135">
        <v>9.0644221430883787E-3</v>
      </c>
      <c r="K16" s="138">
        <v>14</v>
      </c>
      <c r="L16" s="135">
        <f t="shared" si="3"/>
        <v>5.3680981595092027E-3</v>
      </c>
      <c r="M16" s="136">
        <f t="shared" si="4"/>
        <v>-14</v>
      </c>
      <c r="N16" s="139">
        <f t="shared" si="5"/>
        <v>-0.5</v>
      </c>
      <c r="O16" s="155">
        <v>2</v>
      </c>
      <c r="P16" s="140">
        <v>1</v>
      </c>
      <c r="Q16" s="161">
        <f>[1]Громад_Виправ!C19+[1]Громад_Виправ!M19+[1]Звільн_з_випр_УДЗ_і_Розш!C20+[1]Позб_права!C19</f>
        <v>2608</v>
      </c>
      <c r="R16" s="307"/>
      <c r="S16" s="308"/>
      <c r="T16" s="309"/>
      <c r="U16" s="306"/>
      <c r="V16" s="306"/>
    </row>
    <row r="17" spans="1:22" s="19" customFormat="1" ht="21" customHeight="1">
      <c r="A17" s="84">
        <v>14</v>
      </c>
      <c r="B17" s="133" t="s">
        <v>24</v>
      </c>
      <c r="C17" s="155">
        <v>20</v>
      </c>
      <c r="D17" s="135">
        <v>3.8624951718810351E-3</v>
      </c>
      <c r="E17" s="134">
        <v>14</v>
      </c>
      <c r="F17" s="135">
        <f t="shared" si="0"/>
        <v>2.5835024912345449E-3</v>
      </c>
      <c r="G17" s="136">
        <f t="shared" si="1"/>
        <v>-6</v>
      </c>
      <c r="H17" s="137">
        <f t="shared" si="2"/>
        <v>-0.3</v>
      </c>
      <c r="I17" s="155">
        <v>15</v>
      </c>
      <c r="J17" s="135">
        <v>2.8968713789107765E-3</v>
      </c>
      <c r="K17" s="138">
        <v>12</v>
      </c>
      <c r="L17" s="135">
        <f t="shared" si="3"/>
        <v>2.2144307067724672E-3</v>
      </c>
      <c r="M17" s="136">
        <f t="shared" si="4"/>
        <v>-3</v>
      </c>
      <c r="N17" s="139">
        <f t="shared" si="5"/>
        <v>-0.2</v>
      </c>
      <c r="O17" s="155">
        <v>1</v>
      </c>
      <c r="P17" s="140">
        <v>0</v>
      </c>
      <c r="Q17" s="161">
        <f>[1]Громад_Виправ!C20+[1]Громад_Виправ!M20+[1]Звільн_з_випр_УДЗ_і_Розш!C21+[1]Позб_права!C20</f>
        <v>5419</v>
      </c>
      <c r="R17" s="307"/>
      <c r="S17" s="308"/>
      <c r="T17" s="309"/>
      <c r="U17" s="306"/>
      <c r="V17" s="306"/>
    </row>
    <row r="18" spans="1:22" s="19" customFormat="1" ht="21" customHeight="1">
      <c r="A18" s="84">
        <v>15</v>
      </c>
      <c r="B18" s="133" t="s">
        <v>10</v>
      </c>
      <c r="C18" s="155">
        <v>113</v>
      </c>
      <c r="D18" s="135">
        <v>2.956567242281528E-2</v>
      </c>
      <c r="E18" s="134">
        <v>76</v>
      </c>
      <c r="F18" s="135">
        <f t="shared" si="0"/>
        <v>2.1609326130224624E-2</v>
      </c>
      <c r="G18" s="136">
        <f t="shared" si="1"/>
        <v>-37</v>
      </c>
      <c r="H18" s="137">
        <f t="shared" si="2"/>
        <v>-0.32743362831858408</v>
      </c>
      <c r="I18" s="155">
        <v>73</v>
      </c>
      <c r="J18" s="135">
        <v>1.9099947671376242E-2</v>
      </c>
      <c r="K18" s="138">
        <v>53</v>
      </c>
      <c r="L18" s="135">
        <f t="shared" si="3"/>
        <v>1.5069661643446119E-2</v>
      </c>
      <c r="M18" s="136">
        <f t="shared" si="4"/>
        <v>-20</v>
      </c>
      <c r="N18" s="139">
        <f t="shared" si="5"/>
        <v>-0.27397260273972601</v>
      </c>
      <c r="O18" s="155">
        <v>0</v>
      </c>
      <c r="P18" s="140">
        <v>1</v>
      </c>
      <c r="Q18" s="161">
        <f>[1]Громад_Виправ!C21+[1]Громад_Виправ!M21+[1]Звільн_з_випр_УДЗ_і_Розш!C22+[1]Позб_права!C21</f>
        <v>3517</v>
      </c>
      <c r="R18" s="307"/>
      <c r="S18" s="308"/>
      <c r="T18" s="309"/>
      <c r="U18" s="306"/>
      <c r="V18" s="306"/>
    </row>
    <row r="19" spans="1:22" s="19" customFormat="1" ht="21" customHeight="1">
      <c r="A19" s="84">
        <v>16</v>
      </c>
      <c r="B19" s="133" t="s">
        <v>11</v>
      </c>
      <c r="C19" s="155">
        <v>14</v>
      </c>
      <c r="D19" s="135">
        <v>6.0949063996517195E-3</v>
      </c>
      <c r="E19" s="134">
        <v>8</v>
      </c>
      <c r="F19" s="135">
        <f t="shared" si="0"/>
        <v>3.5413899955732625E-3</v>
      </c>
      <c r="G19" s="136">
        <f t="shared" si="1"/>
        <v>-6</v>
      </c>
      <c r="H19" s="137">
        <f t="shared" si="2"/>
        <v>-0.42857142857142855</v>
      </c>
      <c r="I19" s="155">
        <v>12</v>
      </c>
      <c r="J19" s="135">
        <v>5.2242054854157597E-3</v>
      </c>
      <c r="K19" s="138">
        <v>6</v>
      </c>
      <c r="L19" s="135">
        <f t="shared" si="3"/>
        <v>2.6560424966799467E-3</v>
      </c>
      <c r="M19" s="136">
        <f t="shared" si="4"/>
        <v>-6</v>
      </c>
      <c r="N19" s="139">
        <f t="shared" si="5"/>
        <v>-0.5</v>
      </c>
      <c r="O19" s="155">
        <v>1</v>
      </c>
      <c r="P19" s="140">
        <v>0</v>
      </c>
      <c r="Q19" s="161">
        <f>[1]Громад_Виправ!C22+[1]Громад_Виправ!M22+[1]Звільн_з_випр_УДЗ_і_Розш!C23+[1]Позб_права!C22</f>
        <v>2259</v>
      </c>
      <c r="R19" s="307"/>
      <c r="S19" s="308"/>
      <c r="T19" s="309"/>
      <c r="U19" s="306"/>
      <c r="V19" s="306"/>
    </row>
    <row r="20" spans="1:22" s="19" customFormat="1" ht="21" customHeight="1">
      <c r="A20" s="84">
        <v>17</v>
      </c>
      <c r="B20" s="133" t="s">
        <v>12</v>
      </c>
      <c r="C20" s="155">
        <v>48</v>
      </c>
      <c r="D20" s="135">
        <v>2.4704065877509007E-2</v>
      </c>
      <c r="E20" s="134">
        <v>37</v>
      </c>
      <c r="F20" s="135">
        <f t="shared" si="0"/>
        <v>2.1700879765395895E-2</v>
      </c>
      <c r="G20" s="136">
        <f t="shared" si="1"/>
        <v>-11</v>
      </c>
      <c r="H20" s="137">
        <f t="shared" si="2"/>
        <v>-0.22916666666666666</v>
      </c>
      <c r="I20" s="155">
        <v>26</v>
      </c>
      <c r="J20" s="135">
        <v>1.3381369016984045E-2</v>
      </c>
      <c r="K20" s="138">
        <v>23</v>
      </c>
      <c r="L20" s="135">
        <f t="shared" si="3"/>
        <v>1.3489736070381233E-2</v>
      </c>
      <c r="M20" s="136">
        <f t="shared" si="4"/>
        <v>-3</v>
      </c>
      <c r="N20" s="139">
        <f t="shared" si="5"/>
        <v>-0.11538461538461539</v>
      </c>
      <c r="O20" s="155">
        <v>0</v>
      </c>
      <c r="P20" s="140">
        <v>1</v>
      </c>
      <c r="Q20" s="161">
        <f>[1]Громад_Виправ!C23+[1]Громад_Виправ!M23+[1]Звільн_з_випр_УДЗ_і_Розш!C24+[1]Позб_права!C23</f>
        <v>1705</v>
      </c>
      <c r="R20" s="307"/>
      <c r="S20" s="308"/>
      <c r="T20" s="308"/>
      <c r="U20" s="306"/>
      <c r="V20" s="306"/>
    </row>
    <row r="21" spans="1:22" s="19" customFormat="1" ht="21" customHeight="1">
      <c r="A21" s="84">
        <v>18</v>
      </c>
      <c r="B21" s="133" t="s">
        <v>13</v>
      </c>
      <c r="C21" s="155">
        <v>8</v>
      </c>
      <c r="D21" s="135">
        <v>6.5466448445171853E-3</v>
      </c>
      <c r="E21" s="134">
        <v>9</v>
      </c>
      <c r="F21" s="135">
        <f t="shared" si="0"/>
        <v>7.0093457943925233E-3</v>
      </c>
      <c r="G21" s="136">
        <f t="shared" si="1"/>
        <v>1</v>
      </c>
      <c r="H21" s="137">
        <f t="shared" si="2"/>
        <v>0.125</v>
      </c>
      <c r="I21" s="155">
        <v>5</v>
      </c>
      <c r="J21" s="135">
        <v>4.0916530278232409E-3</v>
      </c>
      <c r="K21" s="138">
        <v>6</v>
      </c>
      <c r="L21" s="135">
        <f t="shared" si="3"/>
        <v>4.6728971962616819E-3</v>
      </c>
      <c r="M21" s="136">
        <f t="shared" si="4"/>
        <v>1</v>
      </c>
      <c r="N21" s="139">
        <f t="shared" si="5"/>
        <v>0.2</v>
      </c>
      <c r="O21" s="155">
        <v>0</v>
      </c>
      <c r="P21" s="140">
        <v>0</v>
      </c>
      <c r="Q21" s="161">
        <f>[1]Громад_Виправ!C24+[1]Громад_Виправ!M24+[1]Звільн_з_випр_УДЗ_і_Розш!C25+[1]Позб_права!C24</f>
        <v>1284</v>
      </c>
      <c r="R21" s="307"/>
      <c r="S21" s="308"/>
      <c r="T21" s="308"/>
      <c r="U21" s="306"/>
      <c r="V21" s="306"/>
    </row>
    <row r="22" spans="1:22" s="19" customFormat="1" ht="21" customHeight="1">
      <c r="A22" s="84">
        <v>19</v>
      </c>
      <c r="B22" s="133" t="s">
        <v>14</v>
      </c>
      <c r="C22" s="155">
        <v>71</v>
      </c>
      <c r="D22" s="135">
        <v>1.0428907168037602E-2</v>
      </c>
      <c r="E22" s="134">
        <v>16</v>
      </c>
      <c r="F22" s="135">
        <f t="shared" si="0"/>
        <v>2.8414136032676256E-3</v>
      </c>
      <c r="G22" s="136">
        <f t="shared" si="1"/>
        <v>-55</v>
      </c>
      <c r="H22" s="137">
        <f t="shared" si="2"/>
        <v>-0.77464788732394363</v>
      </c>
      <c r="I22" s="155">
        <v>60</v>
      </c>
      <c r="J22" s="135">
        <v>8.8131609870740306E-3</v>
      </c>
      <c r="K22" s="138">
        <v>12</v>
      </c>
      <c r="L22" s="135">
        <f t="shared" si="3"/>
        <v>2.1310602024507191E-3</v>
      </c>
      <c r="M22" s="136">
        <f t="shared" si="4"/>
        <v>-48</v>
      </c>
      <c r="N22" s="139">
        <f t="shared" si="5"/>
        <v>-0.8</v>
      </c>
      <c r="O22" s="155">
        <v>2</v>
      </c>
      <c r="P22" s="140">
        <v>0</v>
      </c>
      <c r="Q22" s="161">
        <f>[1]Громад_Виправ!C25+[1]Громад_Виправ!M25+[1]Звільн_з_випр_УДЗ_і_Розш!C26+[1]Позб_права!C25</f>
        <v>5631</v>
      </c>
      <c r="R22" s="307"/>
      <c r="S22" s="308"/>
      <c r="T22" s="308"/>
      <c r="U22" s="306"/>
      <c r="V22" s="306"/>
    </row>
    <row r="23" spans="1:22" s="19" customFormat="1" ht="21" customHeight="1">
      <c r="A23" s="84">
        <v>20</v>
      </c>
      <c r="B23" s="133" t="s">
        <v>15</v>
      </c>
      <c r="C23" s="155">
        <v>46</v>
      </c>
      <c r="D23" s="135">
        <v>1.9591141396933562E-2</v>
      </c>
      <c r="E23" s="134">
        <v>3</v>
      </c>
      <c r="F23" s="135">
        <f t="shared" si="0"/>
        <v>1.5698587127158557E-3</v>
      </c>
      <c r="G23" s="136">
        <f t="shared" si="1"/>
        <v>-43</v>
      </c>
      <c r="H23" s="137">
        <f t="shared" si="2"/>
        <v>-0.93478260869565222</v>
      </c>
      <c r="I23" s="155">
        <v>29</v>
      </c>
      <c r="J23" s="135">
        <v>1.2350936967632026E-2</v>
      </c>
      <c r="K23" s="138">
        <v>3</v>
      </c>
      <c r="L23" s="135">
        <f t="shared" si="3"/>
        <v>1.5698587127158557E-3</v>
      </c>
      <c r="M23" s="136">
        <f t="shared" si="4"/>
        <v>-26</v>
      </c>
      <c r="N23" s="139">
        <f t="shared" si="5"/>
        <v>-0.89655172413793105</v>
      </c>
      <c r="O23" s="155">
        <v>2</v>
      </c>
      <c r="P23" s="140">
        <v>0</v>
      </c>
      <c r="Q23" s="161">
        <f>[1]Громад_Виправ!C26+[1]Громад_Виправ!M26+[1]Звільн_з_випр_УДЗ_і_Розш!C27+[1]Позб_права!C26</f>
        <v>1911</v>
      </c>
      <c r="R23" s="307"/>
      <c r="S23" s="308"/>
      <c r="T23" s="308"/>
      <c r="U23" s="306"/>
      <c r="V23" s="306"/>
    </row>
    <row r="24" spans="1:22" s="19" customFormat="1" ht="21" customHeight="1">
      <c r="A24" s="84">
        <v>21</v>
      </c>
      <c r="B24" s="133" t="s">
        <v>16</v>
      </c>
      <c r="C24" s="155">
        <v>24</v>
      </c>
      <c r="D24" s="135">
        <v>1.0869565217391304E-2</v>
      </c>
      <c r="E24" s="134">
        <v>26</v>
      </c>
      <c r="F24" s="135">
        <f t="shared" si="0"/>
        <v>1.1545293072824156E-2</v>
      </c>
      <c r="G24" s="136">
        <f t="shared" si="1"/>
        <v>2</v>
      </c>
      <c r="H24" s="137">
        <f t="shared" si="2"/>
        <v>8.3333333333333329E-2</v>
      </c>
      <c r="I24" s="155">
        <v>17</v>
      </c>
      <c r="J24" s="135">
        <v>7.6992753623188409E-3</v>
      </c>
      <c r="K24" s="138">
        <v>21</v>
      </c>
      <c r="L24" s="135">
        <f t="shared" si="3"/>
        <v>9.3250444049733563E-3</v>
      </c>
      <c r="M24" s="136">
        <f t="shared" si="4"/>
        <v>4</v>
      </c>
      <c r="N24" s="139">
        <f t="shared" si="5"/>
        <v>0.23529411764705882</v>
      </c>
      <c r="O24" s="155">
        <v>1</v>
      </c>
      <c r="P24" s="140">
        <v>0</v>
      </c>
      <c r="Q24" s="161">
        <f>[1]Громад_Виправ!C27+[1]Громад_Виправ!M27+[1]Звільн_з_випр_УДЗ_і_Розш!C28+[1]Позб_права!C27</f>
        <v>2252</v>
      </c>
      <c r="R24" s="307"/>
      <c r="S24" s="308"/>
      <c r="T24" s="308"/>
      <c r="U24" s="306"/>
      <c r="V24" s="306"/>
    </row>
    <row r="25" spans="1:22" s="19" customFormat="1" ht="21" customHeight="1">
      <c r="A25" s="84">
        <v>22</v>
      </c>
      <c r="B25" s="133" t="s">
        <v>17</v>
      </c>
      <c r="C25" s="155">
        <v>43</v>
      </c>
      <c r="D25" s="135">
        <v>1.7783291976840365E-2</v>
      </c>
      <c r="E25" s="134">
        <v>44</v>
      </c>
      <c r="F25" s="135">
        <f t="shared" si="0"/>
        <v>1.7160686427457099E-2</v>
      </c>
      <c r="G25" s="136">
        <f t="shared" si="1"/>
        <v>1</v>
      </c>
      <c r="H25" s="137">
        <f t="shared" si="2"/>
        <v>2.3255813953488372E-2</v>
      </c>
      <c r="I25" s="155">
        <v>21</v>
      </c>
      <c r="J25" s="135">
        <v>8.6848635235732014E-3</v>
      </c>
      <c r="K25" s="138">
        <v>25</v>
      </c>
      <c r="L25" s="135">
        <f t="shared" si="3"/>
        <v>9.7503900156006244E-3</v>
      </c>
      <c r="M25" s="136">
        <f t="shared" si="4"/>
        <v>4</v>
      </c>
      <c r="N25" s="139">
        <f t="shared" si="5"/>
        <v>0.19047619047619047</v>
      </c>
      <c r="O25" s="155">
        <v>0</v>
      </c>
      <c r="P25" s="140">
        <v>0</v>
      </c>
      <c r="Q25" s="161">
        <f>[1]Громад_Виправ!C28+[1]Громад_Виправ!M28+[1]Звільн_з_випр_УДЗ_і_Розш!C29+[1]Позб_права!C28</f>
        <v>2564</v>
      </c>
      <c r="R25" s="307"/>
      <c r="S25" s="308"/>
      <c r="T25" s="308"/>
      <c r="U25" s="306"/>
      <c r="V25" s="306"/>
    </row>
    <row r="26" spans="1:22" s="19" customFormat="1" ht="21" customHeight="1">
      <c r="A26" s="84">
        <v>23</v>
      </c>
      <c r="B26" s="133" t="s">
        <v>19</v>
      </c>
      <c r="C26" s="157">
        <v>6</v>
      </c>
      <c r="D26" s="158">
        <v>4.434589800443459E-3</v>
      </c>
      <c r="E26" s="134">
        <v>5</v>
      </c>
      <c r="F26" s="135">
        <f t="shared" si="0"/>
        <v>3.4270047978067169E-3</v>
      </c>
      <c r="G26" s="136">
        <f t="shared" si="1"/>
        <v>-1</v>
      </c>
      <c r="H26" s="137">
        <f t="shared" si="2"/>
        <v>-0.16666666666666666</v>
      </c>
      <c r="I26" s="157">
        <v>6</v>
      </c>
      <c r="J26" s="158">
        <v>4.434589800443459E-3</v>
      </c>
      <c r="K26" s="138">
        <v>5</v>
      </c>
      <c r="L26" s="135">
        <f t="shared" si="3"/>
        <v>3.4270047978067169E-3</v>
      </c>
      <c r="M26" s="136">
        <f t="shared" si="4"/>
        <v>-1</v>
      </c>
      <c r="N26" s="139">
        <f t="shared" si="5"/>
        <v>-0.16666666666666666</v>
      </c>
      <c r="O26" s="157">
        <v>0</v>
      </c>
      <c r="P26" s="140">
        <v>0</v>
      </c>
      <c r="Q26" s="161">
        <f>[1]Громад_Виправ!C29+[1]Громад_Виправ!M29+[1]Звільн_з_випр_УДЗ_і_Розш!C30+[1]Позб_права!C29</f>
        <v>1459</v>
      </c>
      <c r="R26" s="307"/>
      <c r="S26" s="308"/>
      <c r="T26" s="308"/>
      <c r="U26" s="306"/>
      <c r="V26" s="306"/>
    </row>
    <row r="27" spans="1:22" s="19" customFormat="1" ht="21" customHeight="1" thickBot="1">
      <c r="A27" s="85">
        <v>24</v>
      </c>
      <c r="B27" s="133" t="s">
        <v>18</v>
      </c>
      <c r="C27" s="157">
        <v>19</v>
      </c>
      <c r="D27" s="158">
        <v>8.8289962825278817E-3</v>
      </c>
      <c r="E27" s="141">
        <v>19</v>
      </c>
      <c r="F27" s="142">
        <f t="shared" si="0"/>
        <v>1.0422380691168404E-2</v>
      </c>
      <c r="G27" s="143">
        <f t="shared" si="1"/>
        <v>0</v>
      </c>
      <c r="H27" s="144">
        <f t="shared" si="2"/>
        <v>0</v>
      </c>
      <c r="I27" s="157">
        <v>13</v>
      </c>
      <c r="J27" s="158">
        <v>6.0408921933085506E-3</v>
      </c>
      <c r="K27" s="145">
        <v>17</v>
      </c>
      <c r="L27" s="142">
        <f t="shared" si="3"/>
        <v>9.3252879868348879E-3</v>
      </c>
      <c r="M27" s="143">
        <f t="shared" si="4"/>
        <v>4</v>
      </c>
      <c r="N27" s="139">
        <f t="shared" si="5"/>
        <v>0.30769230769230771</v>
      </c>
      <c r="O27" s="157">
        <v>0</v>
      </c>
      <c r="P27" s="146">
        <v>0</v>
      </c>
      <c r="Q27" s="161">
        <f>[1]Громад_Виправ!C30+[1]Громад_Виправ!M30+[1]Звільн_з_випр_УДЗ_і_Розш!C31+[1]Позб_права!C30</f>
        <v>1823</v>
      </c>
      <c r="R27" s="307"/>
      <c r="S27" s="308"/>
      <c r="T27" s="308"/>
      <c r="U27" s="306"/>
      <c r="V27" s="306"/>
    </row>
    <row r="28" spans="1:22" ht="21" customHeight="1" thickBot="1">
      <c r="A28" s="290" t="s">
        <v>40</v>
      </c>
      <c r="B28" s="291"/>
      <c r="C28" s="159">
        <v>1075</v>
      </c>
      <c r="D28" s="160">
        <v>1.2309771095512373E-2</v>
      </c>
      <c r="E28" s="147">
        <f>SUM(E4:E27)</f>
        <v>725</v>
      </c>
      <c r="F28" s="148">
        <f t="shared" si="0"/>
        <v>8.9021500227158303E-3</v>
      </c>
      <c r="G28" s="147">
        <f t="shared" si="1"/>
        <v>-350</v>
      </c>
      <c r="H28" s="149">
        <f>G28/C28</f>
        <v>-0.32558139534883723</v>
      </c>
      <c r="I28" s="159">
        <v>775</v>
      </c>
      <c r="J28" s="160">
        <v>8.874486138625199E-3</v>
      </c>
      <c r="K28" s="150">
        <f>SUM(K4:K27)</f>
        <v>528</v>
      </c>
      <c r="L28" s="151">
        <f t="shared" si="3"/>
        <v>6.4832209820606329E-3</v>
      </c>
      <c r="M28" s="152">
        <f t="shared" si="4"/>
        <v>-247</v>
      </c>
      <c r="N28" s="153">
        <f>M28/I28</f>
        <v>-0.31870967741935485</v>
      </c>
      <c r="O28" s="159">
        <v>21</v>
      </c>
      <c r="P28" s="154">
        <f>SUM(P4:P27)</f>
        <v>13</v>
      </c>
      <c r="Q28" s="161">
        <f>SUM(Q4:Q27)</f>
        <v>81441</v>
      </c>
      <c r="R28" s="311"/>
      <c r="S28" s="312"/>
      <c r="T28" s="308"/>
      <c r="U28" s="313"/>
      <c r="V28" s="313"/>
    </row>
    <row r="29" spans="1:22" ht="21.75" customHeight="1">
      <c r="D29" s="86"/>
      <c r="E29" s="87"/>
      <c r="F29" s="87"/>
      <c r="G29" s="87"/>
      <c r="H29" s="87"/>
      <c r="I29" s="88"/>
      <c r="J29" s="34"/>
      <c r="K29" s="34"/>
      <c r="L29" s="89"/>
      <c r="M29" s="89"/>
      <c r="N29" s="89"/>
      <c r="O29" s="89"/>
      <c r="R29" s="90"/>
      <c r="S29" s="91"/>
    </row>
    <row r="30" spans="1:22" ht="16.5">
      <c r="A30" s="292" t="s">
        <v>60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1" t="s">
        <v>60</v>
      </c>
      <c r="R30" s="90"/>
      <c r="S30" s="91"/>
    </row>
    <row r="31" spans="1:22" ht="12.7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1" t="s">
        <v>60</v>
      </c>
    </row>
    <row r="32" spans="1:22" ht="18.75">
      <c r="A32" s="92"/>
      <c r="B32" s="92"/>
      <c r="C32" s="93"/>
      <c r="D32" s="94"/>
      <c r="E32" s="94"/>
      <c r="F32" s="94"/>
      <c r="G32" s="94"/>
      <c r="H32" s="94"/>
      <c r="I32" s="91"/>
      <c r="J32" s="91"/>
      <c r="K32" s="91"/>
      <c r="L32" s="91"/>
      <c r="M32" s="91"/>
      <c r="N32" s="91"/>
      <c r="O32" s="91"/>
    </row>
    <row r="33" spans="1:15" ht="18.75">
      <c r="A33" s="92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Довідка_чисельн!Область_друку</vt:lpstr>
      <vt:lpstr>нові_злочини!Область_друку</vt:lpstr>
      <vt:lpstr>розшук!Область_друку</vt:lpstr>
      <vt:lpstr>ухилен!Область_друку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2022-02-02T10:57:11Z</cp:lastPrinted>
  <dcterms:created xsi:type="dcterms:W3CDTF">2001-12-24T16:23:20Z</dcterms:created>
  <dcterms:modified xsi:type="dcterms:W3CDTF">2022-08-03T10:52:58Z</dcterms:modified>
</cp:coreProperties>
</file>