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ВІТИ ВСІ !!!\ОПЕРАТИВНИЙ ЗВІТ\2025\01.06.2025\"/>
    </mc:Choice>
  </mc:AlternateContent>
  <bookViews>
    <workbookView xWindow="-120" yWindow="-120" windowWidth="29040" windowHeight="15840" tabRatio="767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Довідка_чисельн!$A$1:$AL$35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62913"/>
</workbook>
</file>

<file path=xl/calcChain.xml><?xml version="1.0" encoding="utf-8"?>
<calcChain xmlns="http://schemas.openxmlformats.org/spreadsheetml/2006/main">
  <c r="P28" i="36" l="1"/>
  <c r="M28" i="36"/>
  <c r="N28" i="36" s="1"/>
  <c r="K28" i="36"/>
  <c r="G28" i="36"/>
  <c r="H28" i="36" s="1"/>
  <c r="E28" i="36"/>
  <c r="Q27" i="36"/>
  <c r="F27" i="36" s="1"/>
  <c r="N27" i="36"/>
  <c r="M27" i="36"/>
  <c r="G27" i="36"/>
  <c r="H27" i="36" s="1"/>
  <c r="Q26" i="36"/>
  <c r="L26" i="36" s="1"/>
  <c r="M26" i="36"/>
  <c r="N26" i="36" s="1"/>
  <c r="G26" i="36"/>
  <c r="H26" i="36" s="1"/>
  <c r="F26" i="36"/>
  <c r="Q25" i="36"/>
  <c r="M25" i="36"/>
  <c r="N25" i="36" s="1"/>
  <c r="L25" i="36"/>
  <c r="G25" i="36"/>
  <c r="H25" i="36" s="1"/>
  <c r="F25" i="36"/>
  <c r="Q24" i="36"/>
  <c r="F24" i="36" s="1"/>
  <c r="M24" i="36"/>
  <c r="N24" i="36" s="1"/>
  <c r="H24" i="36"/>
  <c r="G24" i="36"/>
  <c r="Q23" i="36"/>
  <c r="F23" i="36" s="1"/>
  <c r="N23" i="36"/>
  <c r="M23" i="36"/>
  <c r="G23" i="36"/>
  <c r="H23" i="36" s="1"/>
  <c r="Q22" i="36"/>
  <c r="L22" i="36" s="1"/>
  <c r="M22" i="36"/>
  <c r="N22" i="36" s="1"/>
  <c r="G22" i="36"/>
  <c r="H22" i="36" s="1"/>
  <c r="F22" i="36"/>
  <c r="Q21" i="36"/>
  <c r="M21" i="36"/>
  <c r="N21" i="36" s="1"/>
  <c r="L21" i="36"/>
  <c r="G21" i="36"/>
  <c r="H21" i="36" s="1"/>
  <c r="F21" i="36"/>
  <c r="Q20" i="36"/>
  <c r="F20" i="36" s="1"/>
  <c r="M20" i="36"/>
  <c r="N20" i="36" s="1"/>
  <c r="H20" i="36"/>
  <c r="G20" i="36"/>
  <c r="Q19" i="36"/>
  <c r="F19" i="36" s="1"/>
  <c r="N19" i="36"/>
  <c r="M19" i="36"/>
  <c r="G19" i="36"/>
  <c r="H19" i="36" s="1"/>
  <c r="Q18" i="36"/>
  <c r="L18" i="36" s="1"/>
  <c r="M18" i="36"/>
  <c r="N18" i="36" s="1"/>
  <c r="G18" i="36"/>
  <c r="H18" i="36" s="1"/>
  <c r="F18" i="36"/>
  <c r="Q17" i="36"/>
  <c r="M17" i="36"/>
  <c r="N17" i="36" s="1"/>
  <c r="L17" i="36"/>
  <c r="G17" i="36"/>
  <c r="H17" i="36" s="1"/>
  <c r="F17" i="36"/>
  <c r="Q16" i="36"/>
  <c r="F16" i="36" s="1"/>
  <c r="M16" i="36"/>
  <c r="N16" i="36" s="1"/>
  <c r="H16" i="36"/>
  <c r="G16" i="36"/>
  <c r="Q15" i="36"/>
  <c r="F15" i="36" s="1"/>
  <c r="N15" i="36"/>
  <c r="M15" i="36"/>
  <c r="G15" i="36"/>
  <c r="H15" i="36" s="1"/>
  <c r="Q14" i="36"/>
  <c r="L14" i="36" s="1"/>
  <c r="M14" i="36"/>
  <c r="N14" i="36" s="1"/>
  <c r="G14" i="36"/>
  <c r="H14" i="36" s="1"/>
  <c r="F14" i="36"/>
  <c r="Q13" i="36"/>
  <c r="M13" i="36"/>
  <c r="N13" i="36" s="1"/>
  <c r="L13" i="36"/>
  <c r="G13" i="36"/>
  <c r="H13" i="36" s="1"/>
  <c r="F13" i="36"/>
  <c r="Q12" i="36"/>
  <c r="F12" i="36" s="1"/>
  <c r="M12" i="36"/>
  <c r="N12" i="36" s="1"/>
  <c r="H12" i="36"/>
  <c r="G12" i="36"/>
  <c r="Q11" i="36"/>
  <c r="F11" i="36" s="1"/>
  <c r="N11" i="36"/>
  <c r="M11" i="36"/>
  <c r="G11" i="36"/>
  <c r="H11" i="36" s="1"/>
  <c r="Q10" i="36"/>
  <c r="L10" i="36" s="1"/>
  <c r="M10" i="36"/>
  <c r="N10" i="36" s="1"/>
  <c r="G10" i="36"/>
  <c r="H10" i="36" s="1"/>
  <c r="F10" i="36"/>
  <c r="Q9" i="36"/>
  <c r="M9" i="36"/>
  <c r="N9" i="36" s="1"/>
  <c r="L9" i="36"/>
  <c r="G9" i="36"/>
  <c r="H9" i="36" s="1"/>
  <c r="F9" i="36"/>
  <c r="Q8" i="36"/>
  <c r="F8" i="36" s="1"/>
  <c r="M8" i="36"/>
  <c r="N8" i="36" s="1"/>
  <c r="H8" i="36"/>
  <c r="G8" i="36"/>
  <c r="Q7" i="36"/>
  <c r="F7" i="36" s="1"/>
  <c r="N7" i="36"/>
  <c r="M7" i="36"/>
  <c r="G7" i="36"/>
  <c r="H7" i="36" s="1"/>
  <c r="Q6" i="36"/>
  <c r="L6" i="36" s="1"/>
  <c r="M6" i="36"/>
  <c r="N6" i="36" s="1"/>
  <c r="G6" i="36"/>
  <c r="H6" i="36" s="1"/>
  <c r="F6" i="36"/>
  <c r="Q5" i="36"/>
  <c r="F5" i="36" s="1"/>
  <c r="M5" i="36"/>
  <c r="N5" i="36" s="1"/>
  <c r="L5" i="36"/>
  <c r="H5" i="36"/>
  <c r="G5" i="36"/>
  <c r="Q4" i="36"/>
  <c r="Q28" i="36" s="1"/>
  <c r="N4" i="36"/>
  <c r="M4" i="36"/>
  <c r="H4" i="36"/>
  <c r="G4" i="36"/>
  <c r="L28" i="36" l="1"/>
  <c r="F28" i="36"/>
  <c r="L4" i="36"/>
  <c r="L8" i="36"/>
  <c r="L12" i="36"/>
  <c r="L16" i="36"/>
  <c r="L20" i="36"/>
  <c r="L24" i="36"/>
  <c r="F4" i="36"/>
  <c r="L7" i="36"/>
  <c r="L11" i="36"/>
  <c r="L15" i="36"/>
  <c r="L19" i="36"/>
  <c r="L23" i="36"/>
  <c r="L27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<sst xmlns="http://schemas.openxmlformats.org/spreadsheetml/2006/main" count="194" uniqueCount="88">
  <si>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</si>
  <si>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</si>
  <si>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</si>
  <si>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</si>
  <si>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</si>
  <si>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</si>
  <si>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</si>
  <si>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</si>
  <si>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</si>
  <si>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</si>
  <si>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</si>
  <si>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</si>
  <si>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</si>
  <si>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</si>
  <si>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</si>
  <si>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</si>
  <si>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</si>
  <si>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</si>
  <si>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</si>
  <si>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</si>
  <si>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</si>
  <si>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</si>
  <si>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</si>
  <si>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</si>
  <si>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</si>
  <si>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</si>
  <si>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</si>
  <si>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</si>
  <si>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</si>
  <si>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</si>
  <si>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</si>
  <si>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</si>
  <si>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</si>
  <si>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</si>
  <si>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</si>
  <si>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</si>
  <si>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</si>
  <si>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</si>
  <si>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</si>
  <si>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</si>
  <si>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</si>
  <si>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</si>
  <si>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</si>
  <si>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</si>
  <si>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</si>
  <si>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</si>
  <si>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</si>
  <si>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</si>
  <si>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</si>
  <si>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</si>
  <si>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</si>
  <si>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</si>
  <si>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</si>
  <si>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</si>
  <si>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</si>
  <si>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</si>
  <si>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</si>
  <si>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</si>
  <si>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</si>
  <si>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</si>
  <si>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</si>
  <si>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</si>
  <si>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</si>
  <si>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</si>
  <si>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</si>
  <si>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</si>
  <si>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</si>
  <si>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</si>
  <si>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</si>
  <si>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</si>
  <si>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</si>
  <si>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</si>
  <si>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</si>
  <si>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</si>
  <si>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</si>
  <si>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</si>
  <si>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</si>
  <si>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</si>
  <si>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</si>
  <si>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</si>
  <si>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</si>
  <si>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</si>
  <si>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</si>
  <si>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ПРОБАЦІЙНИЙ НАГЛЯД                  (ст.59-1 КК України)</t>
  </si>
  <si>
    <t>Перебувало на обліку на кінець звітного періоду</t>
  </si>
  <si>
    <t>всього  2025 рік</t>
  </si>
  <si>
    <t xml:space="preserve">станом на  1 червня 2025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</si>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</sst>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indexed="9"/>
      <name val="Arial Cyr"/>
      <charset val="204"/>
    </font>
    <font>
      <sz val="10"/>
      <color theme="0" tint="-0.34998626667073579"/>
      <name val="Arial Cyr"/>
      <charset val="204"/>
    </font>
    <font>
      <sz val="13"/>
      <color theme="0" tint="-0.34998626667073579"/>
      <name val="Times New Roman"/>
      <family val="1"/>
    </font>
    <font>
      <sz val="13"/>
      <color theme="0" tint="-0.34998626667073579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64" fillId="0" borderId="0" xfId="0" applyFont="1" applyAlignment="1">
      <alignment vertical="center"/>
    </xf>
    <xf numFmtId="0" fontId="64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64" fillId="0" borderId="0" xfId="0" applyFont="1"/>
    <xf numFmtId="10" fontId="15" fillId="0" borderId="0" xfId="0" applyNumberFormat="1" applyFont="1" applyAlignment="1">
      <alignment horizontal="center" vertical="center" shrinkToFit="1"/>
    </xf>
    <xf numFmtId="10" fontId="15" fillId="4" borderId="0" xfId="0" applyNumberFormat="1" applyFont="1" applyFill="1" applyAlignment="1">
      <alignment horizontal="center" vertical="center" shrinkToFit="1"/>
    </xf>
    <xf numFmtId="0" fontId="4" fillId="4" borderId="0" xfId="0" applyFont="1" applyFill="1"/>
    <xf numFmtId="0" fontId="4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6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10" fontId="14" fillId="5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</cellXfs>
  <cellStyles count="4">
    <cellStyle name="Відсотковий" xfId="3" builtinId="5"/>
    <cellStyle name="Грошовий" xfId="1" builtinId="4"/>
    <cellStyle name="Звичайний" xfId="0" builtinId="0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06.2025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робаційний нагляд"/>
      <sheetName val="Nepovn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  <sheetName val="Лист1"/>
    </sheetNames>
    <sheetDataSet>
      <sheetData sheetId="0"/>
      <sheetData sheetId="1"/>
      <sheetData sheetId="2"/>
      <sheetData sheetId="3"/>
      <sheetData sheetId="4">
        <row r="7">
          <cell r="C7">
            <v>162</v>
          </cell>
          <cell r="M7">
            <v>33</v>
          </cell>
        </row>
        <row r="8">
          <cell r="C8">
            <v>135</v>
          </cell>
          <cell r="M8">
            <v>26</v>
          </cell>
        </row>
        <row r="9">
          <cell r="C9">
            <v>567</v>
          </cell>
          <cell r="M9">
            <v>29</v>
          </cell>
        </row>
        <row r="10">
          <cell r="C10">
            <v>185</v>
          </cell>
          <cell r="M10">
            <v>29</v>
          </cell>
        </row>
        <row r="11">
          <cell r="C11">
            <v>302</v>
          </cell>
          <cell r="M11">
            <v>12</v>
          </cell>
        </row>
        <row r="12">
          <cell r="C12">
            <v>230</v>
          </cell>
          <cell r="M12">
            <v>16</v>
          </cell>
        </row>
        <row r="13">
          <cell r="C13">
            <v>152</v>
          </cell>
          <cell r="M13">
            <v>7</v>
          </cell>
        </row>
        <row r="14">
          <cell r="C14">
            <v>200</v>
          </cell>
          <cell r="M14">
            <v>23</v>
          </cell>
        </row>
        <row r="15">
          <cell r="C15">
            <v>781</v>
          </cell>
          <cell r="M15">
            <v>54</v>
          </cell>
        </row>
        <row r="16">
          <cell r="C16">
            <v>87</v>
          </cell>
          <cell r="M16">
            <v>1</v>
          </cell>
        </row>
        <row r="17">
          <cell r="C17">
            <v>26</v>
          </cell>
          <cell r="M17">
            <v>0</v>
          </cell>
        </row>
        <row r="18">
          <cell r="C18">
            <v>396</v>
          </cell>
          <cell r="M18">
            <v>24</v>
          </cell>
        </row>
        <row r="19">
          <cell r="C19">
            <v>113</v>
          </cell>
          <cell r="M19">
            <v>12</v>
          </cell>
        </row>
        <row r="20">
          <cell r="C20">
            <v>394</v>
          </cell>
          <cell r="M20">
            <v>20</v>
          </cell>
        </row>
        <row r="21">
          <cell r="C21">
            <v>165</v>
          </cell>
          <cell r="M21">
            <v>19</v>
          </cell>
        </row>
        <row r="22">
          <cell r="C22">
            <v>171</v>
          </cell>
          <cell r="M22">
            <v>14</v>
          </cell>
        </row>
        <row r="23">
          <cell r="C23">
            <v>198</v>
          </cell>
          <cell r="M23">
            <v>35</v>
          </cell>
        </row>
        <row r="24">
          <cell r="C24">
            <v>63</v>
          </cell>
          <cell r="M24">
            <v>18</v>
          </cell>
        </row>
        <row r="25">
          <cell r="C25">
            <v>377</v>
          </cell>
          <cell r="M25">
            <v>17</v>
          </cell>
        </row>
        <row r="26">
          <cell r="C26">
            <v>123</v>
          </cell>
          <cell r="M26">
            <v>1</v>
          </cell>
        </row>
        <row r="27">
          <cell r="C27">
            <v>142</v>
          </cell>
          <cell r="M27">
            <v>32</v>
          </cell>
        </row>
        <row r="28">
          <cell r="C28">
            <v>133</v>
          </cell>
          <cell r="M28">
            <v>13</v>
          </cell>
        </row>
        <row r="29">
          <cell r="C29">
            <v>90</v>
          </cell>
          <cell r="M29">
            <v>33</v>
          </cell>
        </row>
        <row r="30">
          <cell r="C30">
            <v>111</v>
          </cell>
          <cell r="M30">
            <v>19</v>
          </cell>
        </row>
      </sheetData>
      <sheetData sheetId="5"/>
      <sheetData sheetId="6"/>
      <sheetData sheetId="7">
        <row r="8">
          <cell r="C8">
            <v>2228</v>
          </cell>
        </row>
        <row r="9">
          <cell r="C9">
            <v>1402</v>
          </cell>
        </row>
        <row r="10">
          <cell r="C10">
            <v>7139</v>
          </cell>
        </row>
        <row r="11">
          <cell r="C11">
            <v>1566</v>
          </cell>
        </row>
        <row r="12">
          <cell r="C12">
            <v>2090</v>
          </cell>
        </row>
        <row r="13">
          <cell r="C13">
            <v>2058</v>
          </cell>
        </row>
        <row r="14">
          <cell r="C14">
            <v>1844</v>
          </cell>
        </row>
        <row r="15">
          <cell r="C15">
            <v>1011</v>
          </cell>
        </row>
        <row r="16">
          <cell r="C16">
            <v>9139</v>
          </cell>
        </row>
        <row r="17">
          <cell r="C17">
            <v>1802</v>
          </cell>
        </row>
        <row r="18">
          <cell r="C18">
            <v>326</v>
          </cell>
        </row>
        <row r="19">
          <cell r="C19">
            <v>2561</v>
          </cell>
        </row>
        <row r="20">
          <cell r="C20">
            <v>1913</v>
          </cell>
        </row>
        <row r="21">
          <cell r="C21">
            <v>4739</v>
          </cell>
        </row>
        <row r="22">
          <cell r="C22">
            <v>2580</v>
          </cell>
        </row>
        <row r="23">
          <cell r="C23">
            <v>1470</v>
          </cell>
        </row>
        <row r="24">
          <cell r="C24">
            <v>1050</v>
          </cell>
        </row>
        <row r="25">
          <cell r="C25">
            <v>943</v>
          </cell>
        </row>
        <row r="26">
          <cell r="C26">
            <v>4012</v>
          </cell>
        </row>
        <row r="27">
          <cell r="C27">
            <v>673</v>
          </cell>
        </row>
        <row r="28">
          <cell r="C28">
            <v>1312</v>
          </cell>
        </row>
        <row r="29">
          <cell r="C29">
            <v>1940</v>
          </cell>
        </row>
        <row r="30">
          <cell r="C30">
            <v>808</v>
          </cell>
        </row>
        <row r="31">
          <cell r="C31">
            <v>1470</v>
          </cell>
        </row>
      </sheetData>
      <sheetData sheetId="8"/>
      <sheetData sheetId="9">
        <row r="8">
          <cell r="C8">
            <v>229</v>
          </cell>
        </row>
        <row r="9">
          <cell r="C9">
            <v>109</v>
          </cell>
        </row>
        <row r="10">
          <cell r="C10">
            <v>509</v>
          </cell>
        </row>
        <row r="11">
          <cell r="C11">
            <v>215</v>
          </cell>
        </row>
        <row r="12">
          <cell r="C12">
            <v>313</v>
          </cell>
        </row>
        <row r="13">
          <cell r="C13">
            <v>131</v>
          </cell>
        </row>
        <row r="14">
          <cell r="C14">
            <v>146</v>
          </cell>
        </row>
        <row r="15">
          <cell r="C15">
            <v>160</v>
          </cell>
        </row>
        <row r="16">
          <cell r="C16">
            <v>1302</v>
          </cell>
        </row>
        <row r="17">
          <cell r="C17">
            <v>70</v>
          </cell>
        </row>
        <row r="18">
          <cell r="C18">
            <v>0</v>
          </cell>
        </row>
        <row r="19">
          <cell r="C19">
            <v>289</v>
          </cell>
        </row>
        <row r="20">
          <cell r="C20">
            <v>183</v>
          </cell>
        </row>
        <row r="21">
          <cell r="C21">
            <v>444</v>
          </cell>
        </row>
        <row r="22">
          <cell r="C22">
            <v>346</v>
          </cell>
        </row>
        <row r="23">
          <cell r="C23">
            <v>145</v>
          </cell>
        </row>
        <row r="24">
          <cell r="C24">
            <v>370</v>
          </cell>
        </row>
        <row r="25">
          <cell r="C25">
            <v>116</v>
          </cell>
        </row>
        <row r="26">
          <cell r="C26">
            <v>364</v>
          </cell>
        </row>
        <row r="27">
          <cell r="C27">
            <v>91</v>
          </cell>
        </row>
        <row r="28">
          <cell r="C28">
            <v>161</v>
          </cell>
        </row>
        <row r="29">
          <cell r="C29">
            <v>207</v>
          </cell>
        </row>
        <row r="30">
          <cell r="C30">
            <v>67</v>
          </cell>
        </row>
        <row r="31">
          <cell r="C31">
            <v>295</v>
          </cell>
        </row>
      </sheetData>
      <sheetData sheetId="10"/>
      <sheetData sheetId="11">
        <row r="7">
          <cell r="C7">
            <v>243</v>
          </cell>
        </row>
        <row r="8">
          <cell r="C8">
            <v>218</v>
          </cell>
        </row>
        <row r="9">
          <cell r="C9">
            <v>571</v>
          </cell>
        </row>
        <row r="10">
          <cell r="C10">
            <v>87</v>
          </cell>
        </row>
        <row r="11">
          <cell r="C11">
            <v>205</v>
          </cell>
        </row>
        <row r="12">
          <cell r="C12">
            <v>200</v>
          </cell>
        </row>
        <row r="13">
          <cell r="C13">
            <v>127</v>
          </cell>
        </row>
        <row r="14">
          <cell r="C14">
            <v>205</v>
          </cell>
        </row>
        <row r="15">
          <cell r="C15">
            <v>798</v>
          </cell>
        </row>
        <row r="16">
          <cell r="C16">
            <v>123</v>
          </cell>
        </row>
        <row r="17">
          <cell r="C17">
            <v>1</v>
          </cell>
        </row>
        <row r="18">
          <cell r="C18">
            <v>343</v>
          </cell>
        </row>
        <row r="19">
          <cell r="C19">
            <v>169</v>
          </cell>
        </row>
        <row r="20">
          <cell r="C20">
            <v>451</v>
          </cell>
        </row>
        <row r="21">
          <cell r="C21">
            <v>224</v>
          </cell>
        </row>
        <row r="22">
          <cell r="C22">
            <v>185</v>
          </cell>
        </row>
        <row r="23">
          <cell r="C23">
            <v>176</v>
          </cell>
        </row>
        <row r="24">
          <cell r="C24">
            <v>144</v>
          </cell>
        </row>
        <row r="25">
          <cell r="C25">
            <v>639</v>
          </cell>
        </row>
        <row r="26">
          <cell r="C26">
            <v>77</v>
          </cell>
        </row>
        <row r="27">
          <cell r="C27">
            <v>292</v>
          </cell>
        </row>
        <row r="28">
          <cell r="C28">
            <v>180</v>
          </cell>
        </row>
        <row r="29">
          <cell r="C29">
            <v>200</v>
          </cell>
        </row>
        <row r="30">
          <cell r="C30">
            <v>197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7"/>
  <sheetViews>
    <sheetView tabSelected="1" view="pageBreakPreview" zoomScale="80" zoomScaleNormal="80" zoomScaleSheetLayoutView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M26" sqref="AM26"/>
    </sheetView>
  </sheetViews>
  <sheetFormatPr defaultColWidth="9.140625"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5703125" style="51" customWidth="1"/>
    <col min="30" max="30" width="6.28515625" style="51" customWidth="1"/>
    <col min="31" max="32" width="6.42578125" style="51" customWidth="1"/>
    <col min="33" max="33" width="7.28515625" style="51" customWidth="1"/>
    <col min="34" max="34" width="6.85546875" style="51" customWidth="1"/>
    <col min="35" max="35" width="7.5703125" style="51" customWidth="1"/>
    <col min="36" max="36" width="0.28515625" style="51" customWidth="1"/>
    <col min="37" max="37" width="11.7109375" style="51" customWidth="1"/>
    <col min="38" max="38" width="10.7109375" style="51" customWidth="1"/>
    <col min="39" max="39" width="7.7109375" style="51" customWidth="1"/>
    <col min="40" max="16384" width="9.140625" style="51"/>
  </cols>
  <sheetData>
    <row r="1" spans="1:38" s="36" customFormat="1" ht="24.75" customHeight="1">
      <c r="A1" s="169" t="s">
        <v>27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</row>
    <row r="2" spans="1:38" s="36" customFormat="1" ht="19.5" customHeight="1">
      <c r="A2" s="170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</row>
    <row r="3" spans="1:38" s="36" customFormat="1" ht="26.25" customHeight="1">
      <c r="A3" s="171" t="s">
        <v>86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</row>
    <row r="4" spans="1:38" s="39" customFormat="1" ht="80.25" customHeight="1">
      <c r="A4" s="185" t="s">
        <v>25</v>
      </c>
      <c r="B4" s="188" t="s">
        <v>44</v>
      </c>
      <c r="C4" s="191" t="s">
        <v>56</v>
      </c>
      <c r="D4" s="192"/>
      <c r="E4" s="193"/>
      <c r="F4" s="37"/>
      <c r="G4" s="157" t="s">
        <v>74</v>
      </c>
      <c r="H4" s="158"/>
      <c r="I4" s="159"/>
      <c r="J4" s="38"/>
      <c r="K4" s="166" t="s">
        <v>75</v>
      </c>
      <c r="L4" s="167"/>
      <c r="M4" s="167"/>
      <c r="N4" s="168"/>
      <c r="O4" s="151"/>
      <c r="P4" s="166" t="s">
        <v>76</v>
      </c>
      <c r="Q4" s="158"/>
      <c r="R4" s="158"/>
      <c r="S4" s="159"/>
      <c r="T4" s="151"/>
      <c r="U4" s="166" t="s">
        <v>77</v>
      </c>
      <c r="V4" s="158"/>
      <c r="W4" s="158"/>
      <c r="X4" s="159"/>
      <c r="Y4" s="151"/>
      <c r="Z4" s="172" t="s">
        <v>78</v>
      </c>
      <c r="AA4" s="173"/>
      <c r="AB4" s="174"/>
      <c r="AC4" s="152"/>
      <c r="AD4" s="166" t="s">
        <v>83</v>
      </c>
      <c r="AE4" s="167"/>
      <c r="AF4" s="168"/>
      <c r="AG4" s="166" t="s">
        <v>79</v>
      </c>
      <c r="AH4" s="167"/>
      <c r="AI4" s="168"/>
      <c r="AJ4" s="151"/>
      <c r="AK4" s="166" t="s">
        <v>80</v>
      </c>
      <c r="AL4" s="159"/>
    </row>
    <row r="5" spans="1:38" s="39" customFormat="1" ht="45.75" customHeight="1">
      <c r="A5" s="186"/>
      <c r="B5" s="189"/>
      <c r="C5" s="194"/>
      <c r="D5" s="195"/>
      <c r="E5" s="196"/>
      <c r="F5" s="40"/>
      <c r="G5" s="184" t="s">
        <v>68</v>
      </c>
      <c r="H5" s="184"/>
      <c r="I5" s="184"/>
      <c r="J5" s="156"/>
      <c r="K5" s="183" t="s">
        <v>69</v>
      </c>
      <c r="L5" s="183"/>
      <c r="M5" s="183"/>
      <c r="N5" s="183"/>
      <c r="O5" s="155"/>
      <c r="P5" s="183" t="s">
        <v>70</v>
      </c>
      <c r="Q5" s="183"/>
      <c r="R5" s="183"/>
      <c r="S5" s="183"/>
      <c r="T5" s="155"/>
      <c r="U5" s="183" t="s">
        <v>39</v>
      </c>
      <c r="V5" s="184" t="s">
        <v>42</v>
      </c>
      <c r="W5" s="184" t="s">
        <v>43</v>
      </c>
      <c r="X5" s="183" t="s">
        <v>50</v>
      </c>
      <c r="Y5" s="155"/>
      <c r="Z5" s="183" t="s">
        <v>51</v>
      </c>
      <c r="AA5" s="183"/>
      <c r="AB5" s="183"/>
      <c r="AC5" s="150"/>
      <c r="AD5" s="157" t="s">
        <v>84</v>
      </c>
      <c r="AE5" s="158"/>
      <c r="AF5" s="159"/>
      <c r="AG5" s="157" t="s">
        <v>52</v>
      </c>
      <c r="AH5" s="158"/>
      <c r="AI5" s="159"/>
      <c r="AJ5" s="155"/>
      <c r="AK5" s="183" t="s">
        <v>52</v>
      </c>
      <c r="AL5" s="183"/>
    </row>
    <row r="6" spans="1:38" s="39" customFormat="1" ht="21" customHeight="1">
      <c r="A6" s="186"/>
      <c r="B6" s="189"/>
      <c r="C6" s="162">
        <v>2024</v>
      </c>
      <c r="D6" s="162">
        <v>2025</v>
      </c>
      <c r="E6" s="177" t="s">
        <v>28</v>
      </c>
      <c r="F6" s="40"/>
      <c r="G6" s="181">
        <v>2024</v>
      </c>
      <c r="H6" s="181">
        <v>2025</v>
      </c>
      <c r="I6" s="177" t="s">
        <v>28</v>
      </c>
      <c r="J6" s="156"/>
      <c r="K6" s="179">
        <v>2024</v>
      </c>
      <c r="L6" s="157">
        <v>2025</v>
      </c>
      <c r="M6" s="158"/>
      <c r="N6" s="159"/>
      <c r="O6" s="155"/>
      <c r="P6" s="179">
        <v>2024</v>
      </c>
      <c r="Q6" s="157">
        <v>2025</v>
      </c>
      <c r="R6" s="158"/>
      <c r="S6" s="159"/>
      <c r="T6" s="155"/>
      <c r="U6" s="183"/>
      <c r="V6" s="184"/>
      <c r="W6" s="184"/>
      <c r="X6" s="183"/>
      <c r="Y6" s="155"/>
      <c r="Z6" s="181">
        <v>2024</v>
      </c>
      <c r="AA6" s="181">
        <v>2025</v>
      </c>
      <c r="AB6" s="177" t="s">
        <v>28</v>
      </c>
      <c r="AC6" s="153"/>
      <c r="AD6" s="160">
        <v>2024</v>
      </c>
      <c r="AE6" s="162">
        <v>2025</v>
      </c>
      <c r="AF6" s="164" t="s">
        <v>28</v>
      </c>
      <c r="AG6" s="160">
        <v>2024</v>
      </c>
      <c r="AH6" s="181">
        <v>2025</v>
      </c>
      <c r="AI6" s="164" t="s">
        <v>28</v>
      </c>
      <c r="AJ6" s="155"/>
      <c r="AK6" s="181">
        <v>2024</v>
      </c>
      <c r="AL6" s="181">
        <v>2025</v>
      </c>
    </row>
    <row r="7" spans="1:38" s="39" customFormat="1" ht="43.5" customHeight="1">
      <c r="A7" s="186"/>
      <c r="B7" s="189"/>
      <c r="C7" s="163"/>
      <c r="D7" s="163"/>
      <c r="E7" s="178"/>
      <c r="F7" s="41"/>
      <c r="G7" s="182"/>
      <c r="H7" s="182"/>
      <c r="I7" s="178"/>
      <c r="J7" s="41"/>
      <c r="K7" s="180"/>
      <c r="L7" s="155" t="s">
        <v>45</v>
      </c>
      <c r="M7" s="155" t="s">
        <v>48</v>
      </c>
      <c r="N7" s="155" t="s">
        <v>28</v>
      </c>
      <c r="O7" s="41"/>
      <c r="P7" s="180"/>
      <c r="Q7" s="155" t="s">
        <v>45</v>
      </c>
      <c r="R7" s="155" t="s">
        <v>49</v>
      </c>
      <c r="S7" s="155" t="s">
        <v>28</v>
      </c>
      <c r="T7" s="41"/>
      <c r="U7" s="183"/>
      <c r="V7" s="184"/>
      <c r="W7" s="184"/>
      <c r="X7" s="183"/>
      <c r="Y7" s="155"/>
      <c r="Z7" s="182"/>
      <c r="AA7" s="182"/>
      <c r="AB7" s="178"/>
      <c r="AC7" s="154"/>
      <c r="AD7" s="161"/>
      <c r="AE7" s="163"/>
      <c r="AF7" s="165"/>
      <c r="AG7" s="161"/>
      <c r="AH7" s="182"/>
      <c r="AI7" s="165"/>
      <c r="AJ7" s="41"/>
      <c r="AK7" s="182"/>
      <c r="AL7" s="182"/>
    </row>
    <row r="8" spans="1:38" s="39" customFormat="1" ht="15" customHeight="1">
      <c r="A8" s="187"/>
      <c r="B8" s="190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24</v>
      </c>
      <c r="AI8" s="42">
        <v>25</v>
      </c>
      <c r="AJ8" s="42">
        <v>23</v>
      </c>
      <c r="AK8" s="42">
        <v>26</v>
      </c>
      <c r="AL8" s="42">
        <v>27</v>
      </c>
    </row>
    <row r="9" spans="1:38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</row>
    <row r="10" spans="1:38" s="39" customFormat="1" ht="24.95" customHeight="1">
      <c r="A10" s="52">
        <v>1</v>
      </c>
      <c r="B10" s="53" t="s">
        <v>20</v>
      </c>
      <c r="C10" s="54">
        <v>3239</v>
      </c>
      <c r="D10" s="106">
        <v>2843</v>
      </c>
      <c r="E10" s="106">
        <v>33</v>
      </c>
      <c r="F10" s="54"/>
      <c r="G10" s="54">
        <v>168</v>
      </c>
      <c r="H10" s="106">
        <v>205</v>
      </c>
      <c r="I10" s="54">
        <v>1</v>
      </c>
      <c r="J10" s="54"/>
      <c r="K10" s="54">
        <v>163</v>
      </c>
      <c r="L10" s="106">
        <v>130</v>
      </c>
      <c r="M10" s="106">
        <v>39</v>
      </c>
      <c r="N10" s="106">
        <v>1</v>
      </c>
      <c r="O10" s="54"/>
      <c r="P10" s="54">
        <v>28</v>
      </c>
      <c r="Q10" s="106">
        <v>24</v>
      </c>
      <c r="R10" s="106">
        <v>0</v>
      </c>
      <c r="S10" s="106">
        <v>0</v>
      </c>
      <c r="T10" s="54"/>
      <c r="U10" s="54">
        <v>29</v>
      </c>
      <c r="V10" s="54">
        <v>22</v>
      </c>
      <c r="W10" s="54">
        <v>12</v>
      </c>
      <c r="X10" s="54">
        <v>1</v>
      </c>
      <c r="Y10" s="54"/>
      <c r="Z10" s="54">
        <v>2297</v>
      </c>
      <c r="AA10" s="54">
        <v>1590</v>
      </c>
      <c r="AB10" s="54">
        <v>13</v>
      </c>
      <c r="AC10" s="54"/>
      <c r="AD10" s="54">
        <v>22</v>
      </c>
      <c r="AE10" s="54">
        <v>221</v>
      </c>
      <c r="AF10" s="54">
        <v>18</v>
      </c>
      <c r="AG10" s="54">
        <v>251</v>
      </c>
      <c r="AH10" s="54">
        <v>372</v>
      </c>
      <c r="AI10" s="54">
        <v>0</v>
      </c>
      <c r="AJ10" s="54"/>
      <c r="AK10" s="54">
        <v>310</v>
      </c>
      <c r="AL10" s="106">
        <v>301</v>
      </c>
    </row>
    <row r="11" spans="1:38" s="39" customFormat="1" ht="24.95" customHeight="1">
      <c r="A11" s="52">
        <v>2</v>
      </c>
      <c r="B11" s="53" t="s">
        <v>2</v>
      </c>
      <c r="C11" s="54">
        <v>1657</v>
      </c>
      <c r="D11" s="106">
        <v>1502</v>
      </c>
      <c r="E11" s="106">
        <v>12</v>
      </c>
      <c r="F11" s="54"/>
      <c r="G11" s="54">
        <v>133</v>
      </c>
      <c r="H11" s="106">
        <v>193</v>
      </c>
      <c r="I11" s="54">
        <v>4</v>
      </c>
      <c r="J11" s="54"/>
      <c r="K11" s="54">
        <v>152</v>
      </c>
      <c r="L11" s="106">
        <v>136</v>
      </c>
      <c r="M11" s="106">
        <v>63</v>
      </c>
      <c r="N11" s="106">
        <v>0</v>
      </c>
      <c r="O11" s="54"/>
      <c r="P11" s="54">
        <v>17</v>
      </c>
      <c r="Q11" s="106">
        <v>20</v>
      </c>
      <c r="R11" s="106">
        <v>0</v>
      </c>
      <c r="S11" s="106">
        <v>0</v>
      </c>
      <c r="T11" s="54"/>
      <c r="U11" s="54">
        <v>21</v>
      </c>
      <c r="V11" s="54">
        <v>12</v>
      </c>
      <c r="W11" s="54">
        <v>12</v>
      </c>
      <c r="X11" s="54">
        <v>2</v>
      </c>
      <c r="Y11" s="54"/>
      <c r="Z11" s="54">
        <v>1211</v>
      </c>
      <c r="AA11" s="54">
        <v>907</v>
      </c>
      <c r="AB11" s="54">
        <v>7</v>
      </c>
      <c r="AC11" s="54"/>
      <c r="AD11" s="54">
        <v>15</v>
      </c>
      <c r="AE11" s="54">
        <v>94</v>
      </c>
      <c r="AF11" s="54">
        <v>1</v>
      </c>
      <c r="AG11" s="54">
        <v>77</v>
      </c>
      <c r="AH11" s="54">
        <v>111</v>
      </c>
      <c r="AI11" s="54">
        <v>0</v>
      </c>
      <c r="AJ11" s="54"/>
      <c r="AK11" s="54">
        <v>52</v>
      </c>
      <c r="AL11" s="106">
        <v>41</v>
      </c>
    </row>
    <row r="12" spans="1:38" s="39" customFormat="1" ht="24.95" customHeight="1">
      <c r="A12" s="52">
        <v>3</v>
      </c>
      <c r="B12" s="53" t="s">
        <v>3</v>
      </c>
      <c r="C12" s="54">
        <v>8248</v>
      </c>
      <c r="D12" s="106">
        <v>7113</v>
      </c>
      <c r="E12" s="106">
        <v>49</v>
      </c>
      <c r="F12" s="54"/>
      <c r="G12" s="54">
        <v>423</v>
      </c>
      <c r="H12" s="106">
        <v>457</v>
      </c>
      <c r="I12" s="54">
        <v>1</v>
      </c>
      <c r="J12" s="54"/>
      <c r="K12" s="54">
        <v>576</v>
      </c>
      <c r="L12" s="106">
        <v>421</v>
      </c>
      <c r="M12" s="106">
        <v>89</v>
      </c>
      <c r="N12" s="106">
        <v>1</v>
      </c>
      <c r="O12" s="54"/>
      <c r="P12" s="54">
        <v>29</v>
      </c>
      <c r="Q12" s="106">
        <v>24</v>
      </c>
      <c r="R12" s="106">
        <v>1</v>
      </c>
      <c r="S12" s="106">
        <v>0</v>
      </c>
      <c r="T12" s="54"/>
      <c r="U12" s="54">
        <v>56</v>
      </c>
      <c r="V12" s="54">
        <v>24</v>
      </c>
      <c r="W12" s="54">
        <v>16</v>
      </c>
      <c r="X12" s="54">
        <v>3</v>
      </c>
      <c r="Y12" s="54"/>
      <c r="Z12" s="54">
        <v>6560</v>
      </c>
      <c r="AA12" s="54">
        <v>5020</v>
      </c>
      <c r="AB12" s="54">
        <v>21</v>
      </c>
      <c r="AC12" s="54"/>
      <c r="AD12" s="54">
        <v>22</v>
      </c>
      <c r="AE12" s="54">
        <v>452</v>
      </c>
      <c r="AF12" s="54">
        <v>26</v>
      </c>
      <c r="AG12" s="54">
        <v>481</v>
      </c>
      <c r="AH12" s="54">
        <v>564</v>
      </c>
      <c r="AI12" s="54">
        <v>0</v>
      </c>
      <c r="AJ12" s="54"/>
      <c r="AK12" s="54">
        <v>157</v>
      </c>
      <c r="AL12" s="106">
        <v>175</v>
      </c>
    </row>
    <row r="13" spans="1:38" s="39" customFormat="1" ht="24.95" customHeight="1">
      <c r="A13" s="52">
        <v>4</v>
      </c>
      <c r="B13" s="53" t="s">
        <v>21</v>
      </c>
      <c r="C13" s="54">
        <v>2302</v>
      </c>
      <c r="D13" s="106">
        <v>1636</v>
      </c>
      <c r="E13" s="106">
        <v>3</v>
      </c>
      <c r="F13" s="54"/>
      <c r="G13" s="54">
        <v>77</v>
      </c>
      <c r="H13" s="106">
        <v>73</v>
      </c>
      <c r="I13" s="54">
        <v>0</v>
      </c>
      <c r="J13" s="54"/>
      <c r="K13" s="54">
        <v>264</v>
      </c>
      <c r="L13" s="106">
        <v>100</v>
      </c>
      <c r="M13" s="106">
        <v>9</v>
      </c>
      <c r="N13" s="106">
        <v>0</v>
      </c>
      <c r="O13" s="54"/>
      <c r="P13" s="54">
        <v>37</v>
      </c>
      <c r="Q13" s="106">
        <v>23</v>
      </c>
      <c r="R13" s="106">
        <v>1</v>
      </c>
      <c r="S13" s="106">
        <v>0</v>
      </c>
      <c r="T13" s="54"/>
      <c r="U13" s="54">
        <v>10</v>
      </c>
      <c r="V13" s="54">
        <v>6</v>
      </c>
      <c r="W13" s="54">
        <v>3</v>
      </c>
      <c r="X13" s="54">
        <v>0</v>
      </c>
      <c r="Y13" s="54"/>
      <c r="Z13" s="54">
        <v>1635</v>
      </c>
      <c r="AA13" s="54">
        <v>1088</v>
      </c>
      <c r="AB13" s="54">
        <v>3</v>
      </c>
      <c r="AC13" s="54"/>
      <c r="AD13" s="54">
        <v>14</v>
      </c>
      <c r="AE13" s="54">
        <v>179</v>
      </c>
      <c r="AF13" s="54">
        <v>0</v>
      </c>
      <c r="AG13" s="54">
        <v>251</v>
      </c>
      <c r="AH13" s="54">
        <v>170</v>
      </c>
      <c r="AI13" s="54">
        <v>0</v>
      </c>
      <c r="AJ13" s="54"/>
      <c r="AK13" s="54">
        <v>24</v>
      </c>
      <c r="AL13" s="106">
        <v>3</v>
      </c>
    </row>
    <row r="14" spans="1:38" s="39" customFormat="1" ht="24.95" customHeight="1">
      <c r="A14" s="52">
        <v>5</v>
      </c>
      <c r="B14" s="53" t="s">
        <v>4</v>
      </c>
      <c r="C14" s="54">
        <v>2764</v>
      </c>
      <c r="D14" s="106">
        <v>2548</v>
      </c>
      <c r="E14" s="106">
        <v>12</v>
      </c>
      <c r="F14" s="54"/>
      <c r="G14" s="54">
        <v>134</v>
      </c>
      <c r="H14" s="106">
        <v>183</v>
      </c>
      <c r="I14" s="54">
        <v>0</v>
      </c>
      <c r="J14" s="54"/>
      <c r="K14" s="54">
        <v>219</v>
      </c>
      <c r="L14" s="106">
        <v>203</v>
      </c>
      <c r="M14" s="106">
        <v>27</v>
      </c>
      <c r="N14" s="106">
        <v>2</v>
      </c>
      <c r="O14" s="54"/>
      <c r="P14" s="54">
        <v>10</v>
      </c>
      <c r="Q14" s="106">
        <v>10</v>
      </c>
      <c r="R14" s="106">
        <v>0</v>
      </c>
      <c r="S14" s="106">
        <v>0</v>
      </c>
      <c r="T14" s="54"/>
      <c r="U14" s="54">
        <v>24</v>
      </c>
      <c r="V14" s="54">
        <v>17</v>
      </c>
      <c r="W14" s="54">
        <v>12</v>
      </c>
      <c r="X14" s="54">
        <v>4</v>
      </c>
      <c r="Y14" s="54"/>
      <c r="Z14" s="54">
        <v>2096</v>
      </c>
      <c r="AA14" s="54">
        <v>1414</v>
      </c>
      <c r="AB14" s="54">
        <v>2</v>
      </c>
      <c r="AC14" s="54"/>
      <c r="AD14" s="54">
        <v>14</v>
      </c>
      <c r="AE14" s="54">
        <v>286</v>
      </c>
      <c r="AF14" s="54">
        <v>8</v>
      </c>
      <c r="AG14" s="54">
        <v>242</v>
      </c>
      <c r="AH14" s="54">
        <v>401</v>
      </c>
      <c r="AI14" s="54">
        <v>0</v>
      </c>
      <c r="AJ14" s="54"/>
      <c r="AK14" s="54">
        <v>49</v>
      </c>
      <c r="AL14" s="106">
        <v>51</v>
      </c>
    </row>
    <row r="15" spans="1:38" s="39" customFormat="1" ht="24.95" customHeight="1">
      <c r="A15" s="52">
        <v>6</v>
      </c>
      <c r="B15" s="53" t="s">
        <v>5</v>
      </c>
      <c r="C15" s="54">
        <v>2571</v>
      </c>
      <c r="D15" s="106">
        <v>2281</v>
      </c>
      <c r="E15" s="106">
        <v>43</v>
      </c>
      <c r="F15" s="54"/>
      <c r="G15" s="54">
        <v>124</v>
      </c>
      <c r="H15" s="106">
        <v>162</v>
      </c>
      <c r="I15" s="54">
        <v>3</v>
      </c>
      <c r="J15" s="54"/>
      <c r="K15" s="54">
        <v>224</v>
      </c>
      <c r="L15" s="106">
        <v>173</v>
      </c>
      <c r="M15" s="106">
        <v>13</v>
      </c>
      <c r="N15" s="106">
        <v>1</v>
      </c>
      <c r="O15" s="54"/>
      <c r="P15" s="54">
        <v>15</v>
      </c>
      <c r="Q15" s="106">
        <v>13</v>
      </c>
      <c r="R15" s="106">
        <v>0</v>
      </c>
      <c r="S15" s="106">
        <v>0</v>
      </c>
      <c r="T15" s="54"/>
      <c r="U15" s="54">
        <v>6</v>
      </c>
      <c r="V15" s="54">
        <v>2</v>
      </c>
      <c r="W15" s="54">
        <v>2</v>
      </c>
      <c r="X15" s="54">
        <v>0</v>
      </c>
      <c r="Y15" s="54"/>
      <c r="Z15" s="54">
        <v>1998</v>
      </c>
      <c r="AA15" s="54">
        <v>1547</v>
      </c>
      <c r="AB15" s="54">
        <v>29</v>
      </c>
      <c r="AC15" s="54"/>
      <c r="AD15" s="54">
        <v>3</v>
      </c>
      <c r="AE15" s="54">
        <v>121</v>
      </c>
      <c r="AF15" s="54">
        <v>10</v>
      </c>
      <c r="AG15" s="54">
        <v>183</v>
      </c>
      <c r="AH15" s="54">
        <v>250</v>
      </c>
      <c r="AI15" s="54">
        <v>0</v>
      </c>
      <c r="AJ15" s="54"/>
      <c r="AK15" s="54">
        <v>24</v>
      </c>
      <c r="AL15" s="106">
        <v>15</v>
      </c>
    </row>
    <row r="16" spans="1:38" s="39" customFormat="1" ht="24.95" customHeight="1">
      <c r="A16" s="52">
        <v>7</v>
      </c>
      <c r="B16" s="53" t="s">
        <v>6</v>
      </c>
      <c r="C16" s="54">
        <v>2501</v>
      </c>
      <c r="D16" s="106">
        <v>1963</v>
      </c>
      <c r="E16" s="106">
        <v>7</v>
      </c>
      <c r="F16" s="54"/>
      <c r="G16" s="54">
        <v>118</v>
      </c>
      <c r="H16" s="106">
        <v>109</v>
      </c>
      <c r="I16" s="54">
        <v>0</v>
      </c>
      <c r="J16" s="54"/>
      <c r="K16" s="54">
        <v>210</v>
      </c>
      <c r="L16" s="106">
        <v>141</v>
      </c>
      <c r="M16" s="106">
        <v>46</v>
      </c>
      <c r="N16" s="106">
        <v>0</v>
      </c>
      <c r="O16" s="54"/>
      <c r="P16" s="54">
        <v>10</v>
      </c>
      <c r="Q16" s="106">
        <v>5</v>
      </c>
      <c r="R16" s="106">
        <v>0</v>
      </c>
      <c r="S16" s="106">
        <v>0</v>
      </c>
      <c r="T16" s="54"/>
      <c r="U16" s="54">
        <v>13</v>
      </c>
      <c r="V16" s="54">
        <v>10</v>
      </c>
      <c r="W16" s="54">
        <v>7</v>
      </c>
      <c r="X16" s="54">
        <v>3</v>
      </c>
      <c r="Y16" s="54"/>
      <c r="Z16" s="54">
        <v>1835</v>
      </c>
      <c r="AA16" s="54">
        <v>1283</v>
      </c>
      <c r="AB16" s="54">
        <v>5</v>
      </c>
      <c r="AC16" s="54"/>
      <c r="AD16" s="54">
        <v>6</v>
      </c>
      <c r="AE16" s="54">
        <v>126</v>
      </c>
      <c r="AF16" s="54">
        <v>2</v>
      </c>
      <c r="AG16" s="54">
        <v>173</v>
      </c>
      <c r="AH16" s="54">
        <v>169</v>
      </c>
      <c r="AI16" s="54">
        <v>0</v>
      </c>
      <c r="AJ16" s="54"/>
      <c r="AK16" s="54">
        <v>149</v>
      </c>
      <c r="AL16" s="106">
        <v>130</v>
      </c>
    </row>
    <row r="17" spans="1:38" s="39" customFormat="1" ht="24.95" customHeight="1">
      <c r="A17" s="52">
        <v>8</v>
      </c>
      <c r="B17" s="53" t="s">
        <v>22</v>
      </c>
      <c r="C17" s="54">
        <v>1472</v>
      </c>
      <c r="D17" s="106">
        <v>1513</v>
      </c>
      <c r="E17" s="106">
        <v>10</v>
      </c>
      <c r="F17" s="54"/>
      <c r="G17" s="54">
        <v>146</v>
      </c>
      <c r="H17" s="106">
        <v>170</v>
      </c>
      <c r="I17" s="54">
        <v>0</v>
      </c>
      <c r="J17" s="54"/>
      <c r="K17" s="54">
        <v>169</v>
      </c>
      <c r="L17" s="106">
        <v>149</v>
      </c>
      <c r="M17" s="106">
        <v>23</v>
      </c>
      <c r="N17" s="106">
        <v>0</v>
      </c>
      <c r="O17" s="54"/>
      <c r="P17" s="54">
        <v>25</v>
      </c>
      <c r="Q17" s="106">
        <v>16</v>
      </c>
      <c r="R17" s="106">
        <v>0</v>
      </c>
      <c r="S17" s="106">
        <v>0</v>
      </c>
      <c r="T17" s="54"/>
      <c r="U17" s="54">
        <v>7</v>
      </c>
      <c r="V17" s="54">
        <v>3</v>
      </c>
      <c r="W17" s="54">
        <v>0</v>
      </c>
      <c r="X17" s="54">
        <v>0</v>
      </c>
      <c r="Y17" s="54"/>
      <c r="Z17" s="54">
        <v>892</v>
      </c>
      <c r="AA17" s="54">
        <v>751</v>
      </c>
      <c r="AB17" s="54">
        <v>4</v>
      </c>
      <c r="AC17" s="54"/>
      <c r="AD17" s="54">
        <v>19</v>
      </c>
      <c r="AE17" s="54">
        <v>142</v>
      </c>
      <c r="AF17" s="54">
        <v>6</v>
      </c>
      <c r="AG17" s="54">
        <v>199</v>
      </c>
      <c r="AH17" s="54">
        <v>265</v>
      </c>
      <c r="AI17" s="54">
        <v>0</v>
      </c>
      <c r="AJ17" s="54"/>
      <c r="AK17" s="54">
        <v>22</v>
      </c>
      <c r="AL17" s="106">
        <v>20</v>
      </c>
    </row>
    <row r="18" spans="1:38" s="39" customFormat="1" ht="24.95" customHeight="1">
      <c r="A18" s="52">
        <v>9</v>
      </c>
      <c r="B18" s="53" t="s">
        <v>66</v>
      </c>
      <c r="C18" s="54">
        <v>12020</v>
      </c>
      <c r="D18" s="106">
        <v>11172</v>
      </c>
      <c r="E18" s="106">
        <v>34</v>
      </c>
      <c r="F18" s="54"/>
      <c r="G18" s="54">
        <v>557</v>
      </c>
      <c r="H18" s="106">
        <v>637</v>
      </c>
      <c r="I18" s="54">
        <v>0</v>
      </c>
      <c r="J18" s="54"/>
      <c r="K18" s="54">
        <v>1045</v>
      </c>
      <c r="L18" s="106">
        <v>848</v>
      </c>
      <c r="M18" s="106">
        <v>329</v>
      </c>
      <c r="N18" s="106">
        <v>3</v>
      </c>
      <c r="O18" s="54"/>
      <c r="P18" s="54">
        <v>52</v>
      </c>
      <c r="Q18" s="106">
        <v>45</v>
      </c>
      <c r="R18" s="106">
        <v>4</v>
      </c>
      <c r="S18" s="106">
        <v>0</v>
      </c>
      <c r="T18" s="54"/>
      <c r="U18" s="54">
        <v>81</v>
      </c>
      <c r="V18" s="54">
        <v>25</v>
      </c>
      <c r="W18" s="54">
        <v>12</v>
      </c>
      <c r="X18" s="54">
        <v>4</v>
      </c>
      <c r="Y18" s="54"/>
      <c r="Z18" s="54">
        <v>8443</v>
      </c>
      <c r="AA18" s="54">
        <v>6571</v>
      </c>
      <c r="AB18" s="54">
        <v>22</v>
      </c>
      <c r="AC18" s="54"/>
      <c r="AD18" s="54">
        <v>33</v>
      </c>
      <c r="AE18" s="54">
        <v>1191</v>
      </c>
      <c r="AF18" s="54">
        <v>9</v>
      </c>
      <c r="AG18" s="54">
        <v>1664</v>
      </c>
      <c r="AH18" s="54">
        <v>1664</v>
      </c>
      <c r="AI18" s="54">
        <v>0</v>
      </c>
      <c r="AJ18" s="54"/>
      <c r="AK18" s="54">
        <v>226</v>
      </c>
      <c r="AL18" s="106">
        <v>216</v>
      </c>
    </row>
    <row r="19" spans="1:38" s="39" customFormat="1" ht="24.95" customHeight="1">
      <c r="A19" s="52">
        <v>10</v>
      </c>
      <c r="B19" s="53" t="s">
        <v>7</v>
      </c>
      <c r="C19" s="54">
        <v>2135</v>
      </c>
      <c r="D19" s="106">
        <v>1588</v>
      </c>
      <c r="E19" s="106">
        <v>8</v>
      </c>
      <c r="F19" s="54"/>
      <c r="G19" s="54">
        <v>85</v>
      </c>
      <c r="H19" s="106">
        <v>87</v>
      </c>
      <c r="I19" s="54">
        <v>0</v>
      </c>
      <c r="J19" s="54"/>
      <c r="K19" s="54">
        <v>124</v>
      </c>
      <c r="L19" s="106">
        <v>80</v>
      </c>
      <c r="M19" s="106">
        <v>26</v>
      </c>
      <c r="N19" s="106">
        <v>1</v>
      </c>
      <c r="O19" s="54"/>
      <c r="P19" s="54">
        <v>3</v>
      </c>
      <c r="Q19" s="106">
        <v>1</v>
      </c>
      <c r="R19" s="106">
        <v>0</v>
      </c>
      <c r="S19" s="106">
        <v>0</v>
      </c>
      <c r="T19" s="54"/>
      <c r="U19" s="54">
        <v>7</v>
      </c>
      <c r="V19" s="54">
        <v>2</v>
      </c>
      <c r="W19" s="54">
        <v>2</v>
      </c>
      <c r="X19" s="54">
        <v>0</v>
      </c>
      <c r="Y19" s="54"/>
      <c r="Z19" s="54">
        <v>1711</v>
      </c>
      <c r="AA19" s="54">
        <v>1126</v>
      </c>
      <c r="AB19" s="54">
        <v>4</v>
      </c>
      <c r="AC19" s="54"/>
      <c r="AD19" s="54">
        <v>7</v>
      </c>
      <c r="AE19" s="54">
        <v>62</v>
      </c>
      <c r="AF19" s="54">
        <v>3</v>
      </c>
      <c r="AG19" s="54">
        <v>121</v>
      </c>
      <c r="AH19" s="54">
        <v>144</v>
      </c>
      <c r="AI19" s="54">
        <v>0</v>
      </c>
      <c r="AJ19" s="54"/>
      <c r="AK19" s="54">
        <v>84</v>
      </c>
      <c r="AL19" s="106">
        <v>88</v>
      </c>
    </row>
    <row r="20" spans="1:38" s="39" customFormat="1" ht="24.95" customHeight="1">
      <c r="A20" s="52">
        <v>11</v>
      </c>
      <c r="B20" s="53" t="s">
        <v>23</v>
      </c>
      <c r="C20" s="54">
        <v>463</v>
      </c>
      <c r="D20" s="106">
        <v>196</v>
      </c>
      <c r="E20" s="106">
        <v>0</v>
      </c>
      <c r="F20" s="54"/>
      <c r="G20" s="54">
        <v>3</v>
      </c>
      <c r="H20" s="106">
        <v>1</v>
      </c>
      <c r="I20" s="54">
        <v>0</v>
      </c>
      <c r="J20" s="54"/>
      <c r="K20" s="54">
        <v>59</v>
      </c>
      <c r="L20" s="106">
        <v>23</v>
      </c>
      <c r="M20" s="106">
        <v>12</v>
      </c>
      <c r="N20" s="106">
        <v>0</v>
      </c>
      <c r="O20" s="54"/>
      <c r="P20" s="54">
        <v>3</v>
      </c>
      <c r="Q20" s="106">
        <v>0</v>
      </c>
      <c r="R20" s="106">
        <v>0</v>
      </c>
      <c r="S20" s="106">
        <v>0</v>
      </c>
      <c r="T20" s="54"/>
      <c r="U20" s="54">
        <v>3</v>
      </c>
      <c r="V20" s="54">
        <v>0</v>
      </c>
      <c r="W20" s="54">
        <v>0</v>
      </c>
      <c r="X20" s="54">
        <v>0</v>
      </c>
      <c r="Y20" s="54"/>
      <c r="Z20" s="54">
        <v>348</v>
      </c>
      <c r="AA20" s="54">
        <v>152</v>
      </c>
      <c r="AB20" s="54">
        <v>0</v>
      </c>
      <c r="AC20" s="54"/>
      <c r="AD20" s="54">
        <v>0</v>
      </c>
      <c r="AE20" s="54">
        <v>0</v>
      </c>
      <c r="AF20" s="54">
        <v>0</v>
      </c>
      <c r="AG20" s="54">
        <v>41</v>
      </c>
      <c r="AH20" s="54">
        <v>15</v>
      </c>
      <c r="AI20" s="54">
        <v>0</v>
      </c>
      <c r="AJ20" s="54"/>
      <c r="AK20" s="54">
        <v>9</v>
      </c>
      <c r="AL20" s="106">
        <v>5</v>
      </c>
    </row>
    <row r="21" spans="1:38" s="39" customFormat="1" ht="24.95" customHeight="1">
      <c r="A21" s="52">
        <v>12</v>
      </c>
      <c r="B21" s="53" t="s">
        <v>8</v>
      </c>
      <c r="C21" s="54">
        <v>3753</v>
      </c>
      <c r="D21" s="106">
        <v>3377</v>
      </c>
      <c r="E21" s="106">
        <v>29</v>
      </c>
      <c r="F21" s="54"/>
      <c r="G21" s="54">
        <v>231</v>
      </c>
      <c r="H21" s="106">
        <v>286</v>
      </c>
      <c r="I21" s="54">
        <v>1</v>
      </c>
      <c r="J21" s="54"/>
      <c r="K21" s="54">
        <v>405</v>
      </c>
      <c r="L21" s="106">
        <v>340</v>
      </c>
      <c r="M21" s="106">
        <v>98</v>
      </c>
      <c r="N21" s="106">
        <v>4</v>
      </c>
      <c r="O21" s="54"/>
      <c r="P21" s="54">
        <v>25</v>
      </c>
      <c r="Q21" s="106">
        <v>21</v>
      </c>
      <c r="R21" s="106">
        <v>0</v>
      </c>
      <c r="S21" s="106">
        <v>0</v>
      </c>
      <c r="T21" s="54"/>
      <c r="U21" s="54">
        <v>44</v>
      </c>
      <c r="V21" s="54">
        <v>18</v>
      </c>
      <c r="W21" s="54">
        <v>6</v>
      </c>
      <c r="X21" s="54">
        <v>1</v>
      </c>
      <c r="Y21" s="54"/>
      <c r="Z21" s="54">
        <v>2468</v>
      </c>
      <c r="AA21" s="54">
        <v>1754</v>
      </c>
      <c r="AB21" s="54">
        <v>16</v>
      </c>
      <c r="AC21" s="54"/>
      <c r="AD21" s="54">
        <v>14</v>
      </c>
      <c r="AE21" s="54">
        <v>255</v>
      </c>
      <c r="AF21" s="54">
        <v>8</v>
      </c>
      <c r="AG21" s="54">
        <v>436</v>
      </c>
      <c r="AH21" s="54">
        <v>500</v>
      </c>
      <c r="AI21" s="54">
        <v>0</v>
      </c>
      <c r="AJ21" s="54"/>
      <c r="AK21" s="54">
        <v>174</v>
      </c>
      <c r="AL21" s="106">
        <v>221</v>
      </c>
    </row>
    <row r="22" spans="1:38" s="39" customFormat="1" ht="24.95" customHeight="1">
      <c r="A22" s="52">
        <v>13</v>
      </c>
      <c r="B22" s="53" t="s">
        <v>9</v>
      </c>
      <c r="C22" s="54">
        <v>2250</v>
      </c>
      <c r="D22" s="106">
        <v>1811</v>
      </c>
      <c r="E22" s="106">
        <v>11</v>
      </c>
      <c r="F22" s="54"/>
      <c r="G22" s="54">
        <v>119</v>
      </c>
      <c r="H22" s="106">
        <v>133</v>
      </c>
      <c r="I22" s="54">
        <v>0</v>
      </c>
      <c r="J22" s="54"/>
      <c r="K22" s="54">
        <v>116</v>
      </c>
      <c r="L22" s="106">
        <v>97</v>
      </c>
      <c r="M22" s="106">
        <v>26</v>
      </c>
      <c r="N22" s="106">
        <v>1</v>
      </c>
      <c r="O22" s="54"/>
      <c r="P22" s="54">
        <v>17</v>
      </c>
      <c r="Q22" s="106">
        <v>7</v>
      </c>
      <c r="R22" s="106">
        <v>0</v>
      </c>
      <c r="S22" s="106">
        <v>0</v>
      </c>
      <c r="T22" s="54"/>
      <c r="U22" s="54">
        <v>14</v>
      </c>
      <c r="V22" s="54">
        <v>8</v>
      </c>
      <c r="W22" s="54">
        <v>4</v>
      </c>
      <c r="X22" s="54">
        <v>1</v>
      </c>
      <c r="Y22" s="54"/>
      <c r="Z22" s="54">
        <v>1830</v>
      </c>
      <c r="AA22" s="54">
        <v>1282</v>
      </c>
      <c r="AB22" s="54">
        <v>6</v>
      </c>
      <c r="AC22" s="54"/>
      <c r="AD22" s="54">
        <v>15</v>
      </c>
      <c r="AE22" s="54">
        <v>164</v>
      </c>
      <c r="AF22" s="54">
        <v>4</v>
      </c>
      <c r="AG22" s="54">
        <v>137</v>
      </c>
      <c r="AH22" s="54">
        <v>119</v>
      </c>
      <c r="AI22" s="54">
        <v>0</v>
      </c>
      <c r="AJ22" s="54"/>
      <c r="AK22" s="54">
        <v>16</v>
      </c>
      <c r="AL22" s="106">
        <v>9</v>
      </c>
    </row>
    <row r="23" spans="1:38" s="39" customFormat="1" ht="24.95" customHeight="1">
      <c r="A23" s="52">
        <v>14</v>
      </c>
      <c r="B23" s="53" t="s">
        <v>24</v>
      </c>
      <c r="C23" s="54">
        <v>5683</v>
      </c>
      <c r="D23" s="106">
        <v>5388</v>
      </c>
      <c r="E23" s="106">
        <v>42</v>
      </c>
      <c r="F23" s="54"/>
      <c r="G23" s="54">
        <v>335</v>
      </c>
      <c r="H23" s="106">
        <v>388</v>
      </c>
      <c r="I23" s="54">
        <v>1</v>
      </c>
      <c r="J23" s="54"/>
      <c r="K23" s="54">
        <v>394</v>
      </c>
      <c r="L23" s="106">
        <v>353</v>
      </c>
      <c r="M23" s="106">
        <v>72</v>
      </c>
      <c r="N23" s="106">
        <v>3</v>
      </c>
      <c r="O23" s="54"/>
      <c r="P23" s="54">
        <v>17</v>
      </c>
      <c r="Q23" s="106">
        <v>18</v>
      </c>
      <c r="R23" s="106">
        <v>2</v>
      </c>
      <c r="S23" s="106">
        <v>0</v>
      </c>
      <c r="T23" s="54"/>
      <c r="U23" s="54">
        <v>30</v>
      </c>
      <c r="V23" s="54">
        <v>9</v>
      </c>
      <c r="W23" s="54">
        <v>5</v>
      </c>
      <c r="X23" s="54">
        <v>0</v>
      </c>
      <c r="Y23" s="54"/>
      <c r="Z23" s="54">
        <v>4347</v>
      </c>
      <c r="AA23" s="54">
        <v>3528</v>
      </c>
      <c r="AB23" s="54">
        <v>34</v>
      </c>
      <c r="AC23" s="54"/>
      <c r="AD23" s="54">
        <v>10</v>
      </c>
      <c r="AE23" s="54">
        <v>401</v>
      </c>
      <c r="AF23" s="54">
        <v>4</v>
      </c>
      <c r="AG23" s="54">
        <v>545</v>
      </c>
      <c r="AH23" s="54">
        <v>669</v>
      </c>
      <c r="AI23" s="54">
        <v>0</v>
      </c>
      <c r="AJ23" s="54"/>
      <c r="AK23" s="54">
        <v>35</v>
      </c>
      <c r="AL23" s="106">
        <v>31</v>
      </c>
    </row>
    <row r="24" spans="1:38" s="39" customFormat="1" ht="24.95" customHeight="1">
      <c r="A24" s="52">
        <v>15</v>
      </c>
      <c r="B24" s="53" t="s">
        <v>10</v>
      </c>
      <c r="C24" s="54">
        <v>3365</v>
      </c>
      <c r="D24" s="106">
        <v>2718</v>
      </c>
      <c r="E24" s="106">
        <v>14</v>
      </c>
      <c r="F24" s="54"/>
      <c r="G24" s="54">
        <v>156</v>
      </c>
      <c r="H24" s="106">
        <v>189</v>
      </c>
      <c r="I24" s="54">
        <v>0</v>
      </c>
      <c r="J24" s="54"/>
      <c r="K24" s="54">
        <v>167</v>
      </c>
      <c r="L24" s="106">
        <v>133</v>
      </c>
      <c r="M24" s="106">
        <v>17</v>
      </c>
      <c r="N24" s="106">
        <v>2</v>
      </c>
      <c r="O24" s="54"/>
      <c r="P24" s="54">
        <v>20</v>
      </c>
      <c r="Q24" s="106">
        <v>16</v>
      </c>
      <c r="R24" s="106">
        <v>0</v>
      </c>
      <c r="S24" s="106">
        <v>0</v>
      </c>
      <c r="T24" s="54"/>
      <c r="U24" s="54">
        <v>10</v>
      </c>
      <c r="V24" s="54">
        <v>5</v>
      </c>
      <c r="W24" s="54">
        <v>3</v>
      </c>
      <c r="X24" s="54">
        <v>0</v>
      </c>
      <c r="Y24" s="54"/>
      <c r="Z24" s="54">
        <v>2704</v>
      </c>
      <c r="AA24" s="54">
        <v>1775</v>
      </c>
      <c r="AB24" s="54">
        <v>7</v>
      </c>
      <c r="AC24" s="54"/>
      <c r="AD24" s="54">
        <v>16</v>
      </c>
      <c r="AE24" s="54">
        <v>314</v>
      </c>
      <c r="AF24" s="54">
        <v>5</v>
      </c>
      <c r="AG24" s="54">
        <v>150</v>
      </c>
      <c r="AH24" s="54">
        <v>177</v>
      </c>
      <c r="AI24" s="54">
        <v>0</v>
      </c>
      <c r="AJ24" s="54"/>
      <c r="AK24" s="54">
        <v>152</v>
      </c>
      <c r="AL24" s="106">
        <v>114</v>
      </c>
    </row>
    <row r="25" spans="1:38" s="39" customFormat="1" ht="24.95" customHeight="1">
      <c r="A25" s="52">
        <v>16</v>
      </c>
      <c r="B25" s="53" t="s">
        <v>11</v>
      </c>
      <c r="C25" s="54">
        <v>1831</v>
      </c>
      <c r="D25" s="106">
        <v>1563</v>
      </c>
      <c r="E25" s="106">
        <v>9</v>
      </c>
      <c r="F25" s="54"/>
      <c r="G25" s="54">
        <v>136</v>
      </c>
      <c r="H25" s="106">
        <v>160</v>
      </c>
      <c r="I25" s="54">
        <v>2</v>
      </c>
      <c r="J25" s="54"/>
      <c r="K25" s="54">
        <v>143</v>
      </c>
      <c r="L25" s="106">
        <v>107</v>
      </c>
      <c r="M25" s="106">
        <v>4</v>
      </c>
      <c r="N25" s="106">
        <v>0</v>
      </c>
      <c r="O25" s="54"/>
      <c r="P25" s="54">
        <v>15</v>
      </c>
      <c r="Q25" s="106">
        <v>12</v>
      </c>
      <c r="R25" s="106">
        <v>0</v>
      </c>
      <c r="S25" s="106">
        <v>0</v>
      </c>
      <c r="T25" s="54"/>
      <c r="U25" s="54">
        <v>16</v>
      </c>
      <c r="V25" s="54">
        <v>6</v>
      </c>
      <c r="W25" s="54">
        <v>5</v>
      </c>
      <c r="X25" s="54">
        <v>0</v>
      </c>
      <c r="Y25" s="54"/>
      <c r="Z25" s="54">
        <v>1391</v>
      </c>
      <c r="AA25" s="54">
        <v>986</v>
      </c>
      <c r="AB25" s="54">
        <v>3</v>
      </c>
      <c r="AC25" s="54"/>
      <c r="AD25" s="54">
        <v>6</v>
      </c>
      <c r="AE25" s="54">
        <v>134</v>
      </c>
      <c r="AF25" s="54">
        <v>4</v>
      </c>
      <c r="AG25" s="54">
        <v>101</v>
      </c>
      <c r="AH25" s="54">
        <v>145</v>
      </c>
      <c r="AI25" s="54">
        <v>0</v>
      </c>
      <c r="AJ25" s="54"/>
      <c r="AK25" s="54">
        <v>39</v>
      </c>
      <c r="AL25" s="106">
        <v>19</v>
      </c>
    </row>
    <row r="26" spans="1:38" s="39" customFormat="1" ht="24.95" customHeight="1">
      <c r="A26" s="52">
        <v>17</v>
      </c>
      <c r="B26" s="53" t="s">
        <v>12</v>
      </c>
      <c r="C26" s="54">
        <v>1789</v>
      </c>
      <c r="D26" s="106">
        <v>1590</v>
      </c>
      <c r="E26" s="106">
        <v>15</v>
      </c>
      <c r="F26" s="54"/>
      <c r="G26" s="54">
        <v>133</v>
      </c>
      <c r="H26" s="106">
        <v>149</v>
      </c>
      <c r="I26" s="54">
        <v>0</v>
      </c>
      <c r="J26" s="54"/>
      <c r="K26" s="54">
        <v>261</v>
      </c>
      <c r="L26" s="106">
        <v>167</v>
      </c>
      <c r="M26" s="106">
        <v>51</v>
      </c>
      <c r="N26" s="106">
        <v>3</v>
      </c>
      <c r="O26" s="54"/>
      <c r="P26" s="54">
        <v>24</v>
      </c>
      <c r="Q26" s="106">
        <v>27</v>
      </c>
      <c r="R26" s="106">
        <v>0</v>
      </c>
      <c r="S26" s="106">
        <v>0</v>
      </c>
      <c r="T26" s="54"/>
      <c r="U26" s="54">
        <v>37</v>
      </c>
      <c r="V26" s="54">
        <v>15</v>
      </c>
      <c r="W26" s="54">
        <v>10</v>
      </c>
      <c r="X26" s="54">
        <v>0</v>
      </c>
      <c r="Y26" s="54"/>
      <c r="Z26" s="54">
        <v>1058</v>
      </c>
      <c r="AA26" s="54">
        <v>736</v>
      </c>
      <c r="AB26" s="54">
        <v>8</v>
      </c>
      <c r="AC26" s="54"/>
      <c r="AD26" s="54">
        <v>34</v>
      </c>
      <c r="AE26" s="54">
        <v>331</v>
      </c>
      <c r="AF26" s="54">
        <v>4</v>
      </c>
      <c r="AG26" s="54">
        <v>180</v>
      </c>
      <c r="AH26" s="54">
        <v>151</v>
      </c>
      <c r="AI26" s="54">
        <v>0</v>
      </c>
      <c r="AJ26" s="54"/>
      <c r="AK26" s="54">
        <v>99</v>
      </c>
      <c r="AL26" s="106">
        <v>29</v>
      </c>
    </row>
    <row r="27" spans="1:38" s="39" customFormat="1" ht="24.95" customHeight="1">
      <c r="A27" s="52">
        <v>18</v>
      </c>
      <c r="B27" s="53" t="s">
        <v>13</v>
      </c>
      <c r="C27" s="54">
        <v>1335</v>
      </c>
      <c r="D27" s="106">
        <v>1106</v>
      </c>
      <c r="E27" s="106">
        <v>3</v>
      </c>
      <c r="F27" s="54"/>
      <c r="G27" s="54">
        <v>111</v>
      </c>
      <c r="H27" s="106">
        <v>118</v>
      </c>
      <c r="I27" s="54">
        <v>0</v>
      </c>
      <c r="J27" s="54"/>
      <c r="K27" s="54">
        <v>110</v>
      </c>
      <c r="L27" s="106">
        <v>80</v>
      </c>
      <c r="M27" s="106">
        <v>33</v>
      </c>
      <c r="N27" s="106">
        <v>1</v>
      </c>
      <c r="O27" s="54"/>
      <c r="P27" s="54">
        <v>13</v>
      </c>
      <c r="Q27" s="106">
        <v>16</v>
      </c>
      <c r="R27" s="106">
        <v>1</v>
      </c>
      <c r="S27" s="106">
        <v>0</v>
      </c>
      <c r="T27" s="54"/>
      <c r="U27" s="54">
        <v>12</v>
      </c>
      <c r="V27" s="54">
        <v>6</v>
      </c>
      <c r="W27" s="54">
        <v>2</v>
      </c>
      <c r="X27" s="54">
        <v>1</v>
      </c>
      <c r="Y27" s="54"/>
      <c r="Z27" s="54">
        <v>959</v>
      </c>
      <c r="AA27" s="54">
        <v>669</v>
      </c>
      <c r="AB27" s="54">
        <v>0</v>
      </c>
      <c r="AC27" s="54"/>
      <c r="AD27" s="54">
        <v>16</v>
      </c>
      <c r="AE27" s="54">
        <v>98</v>
      </c>
      <c r="AF27" s="54">
        <v>2</v>
      </c>
      <c r="AG27" s="54">
        <v>64</v>
      </c>
      <c r="AH27" s="54">
        <v>87</v>
      </c>
      <c r="AI27" s="54">
        <v>0</v>
      </c>
      <c r="AJ27" s="54"/>
      <c r="AK27" s="54">
        <v>62</v>
      </c>
      <c r="AL27" s="106">
        <v>38</v>
      </c>
    </row>
    <row r="28" spans="1:38" s="39" customFormat="1" ht="24.95" customHeight="1">
      <c r="A28" s="52">
        <v>19</v>
      </c>
      <c r="B28" s="53" t="s">
        <v>14</v>
      </c>
      <c r="C28" s="54">
        <v>4941</v>
      </c>
      <c r="D28" s="106">
        <v>4401</v>
      </c>
      <c r="E28" s="106">
        <v>23</v>
      </c>
      <c r="F28" s="54"/>
      <c r="G28" s="54">
        <v>392</v>
      </c>
      <c r="H28" s="106">
        <v>585</v>
      </c>
      <c r="I28" s="54">
        <v>0</v>
      </c>
      <c r="J28" s="54"/>
      <c r="K28" s="54">
        <v>338</v>
      </c>
      <c r="L28" s="106">
        <v>299</v>
      </c>
      <c r="M28" s="106">
        <v>68</v>
      </c>
      <c r="N28" s="106">
        <v>0</v>
      </c>
      <c r="O28" s="54"/>
      <c r="P28" s="54">
        <v>15</v>
      </c>
      <c r="Q28" s="106">
        <v>14</v>
      </c>
      <c r="R28" s="106">
        <v>0</v>
      </c>
      <c r="S28" s="106">
        <v>0</v>
      </c>
      <c r="T28" s="54"/>
      <c r="U28" s="54">
        <v>68</v>
      </c>
      <c r="V28" s="54">
        <v>32</v>
      </c>
      <c r="W28" s="54">
        <v>23</v>
      </c>
      <c r="X28" s="54">
        <v>7</v>
      </c>
      <c r="Y28" s="54"/>
      <c r="Z28" s="54">
        <v>3796</v>
      </c>
      <c r="AA28" s="54">
        <v>2812</v>
      </c>
      <c r="AB28" s="54">
        <v>20</v>
      </c>
      <c r="AC28" s="54"/>
      <c r="AD28" s="54">
        <v>20</v>
      </c>
      <c r="AE28" s="54">
        <v>309</v>
      </c>
      <c r="AF28" s="54">
        <v>3</v>
      </c>
      <c r="AG28" s="54">
        <v>333</v>
      </c>
      <c r="AH28" s="54">
        <v>339</v>
      </c>
      <c r="AI28" s="54">
        <v>0</v>
      </c>
      <c r="AJ28" s="54"/>
      <c r="AK28" s="54">
        <v>47</v>
      </c>
      <c r="AL28" s="106">
        <v>43</v>
      </c>
    </row>
    <row r="29" spans="1:38" s="39" customFormat="1" ht="24.95" customHeight="1">
      <c r="A29" s="52">
        <v>20</v>
      </c>
      <c r="B29" s="53" t="s">
        <v>15</v>
      </c>
      <c r="C29" s="54">
        <v>1053</v>
      </c>
      <c r="D29" s="106">
        <v>939</v>
      </c>
      <c r="E29" s="106">
        <v>0</v>
      </c>
      <c r="F29" s="54"/>
      <c r="G29" s="54">
        <v>40</v>
      </c>
      <c r="H29" s="106">
        <v>69</v>
      </c>
      <c r="I29" s="54">
        <v>0</v>
      </c>
      <c r="J29" s="54"/>
      <c r="K29" s="54">
        <v>155</v>
      </c>
      <c r="L29" s="106">
        <v>93</v>
      </c>
      <c r="M29" s="106">
        <v>20</v>
      </c>
      <c r="N29" s="106">
        <v>0</v>
      </c>
      <c r="O29" s="54"/>
      <c r="P29" s="54">
        <v>1</v>
      </c>
      <c r="Q29" s="106">
        <v>1</v>
      </c>
      <c r="R29" s="106">
        <v>0</v>
      </c>
      <c r="S29" s="106">
        <v>0</v>
      </c>
      <c r="T29" s="54"/>
      <c r="U29" s="54">
        <v>11</v>
      </c>
      <c r="V29" s="54">
        <v>6</v>
      </c>
      <c r="W29" s="54">
        <v>4</v>
      </c>
      <c r="X29" s="54">
        <v>2</v>
      </c>
      <c r="Y29" s="54"/>
      <c r="Z29" s="54">
        <v>618</v>
      </c>
      <c r="AA29" s="54">
        <v>475</v>
      </c>
      <c r="AB29" s="54">
        <v>0</v>
      </c>
      <c r="AC29" s="54"/>
      <c r="AD29" s="54">
        <v>4</v>
      </c>
      <c r="AE29" s="54">
        <v>84</v>
      </c>
      <c r="AF29" s="54">
        <v>0</v>
      </c>
      <c r="AG29" s="54">
        <v>126</v>
      </c>
      <c r="AH29" s="54">
        <v>110</v>
      </c>
      <c r="AI29" s="54">
        <v>0</v>
      </c>
      <c r="AJ29" s="54"/>
      <c r="AK29" s="54">
        <v>109</v>
      </c>
      <c r="AL29" s="106">
        <v>107</v>
      </c>
    </row>
    <row r="30" spans="1:38" s="39" customFormat="1" ht="24.95" customHeight="1">
      <c r="A30" s="52">
        <v>21</v>
      </c>
      <c r="B30" s="53" t="s">
        <v>16</v>
      </c>
      <c r="C30" s="54">
        <v>1982</v>
      </c>
      <c r="D30" s="106">
        <v>1715</v>
      </c>
      <c r="E30" s="106">
        <v>13</v>
      </c>
      <c r="F30" s="54"/>
      <c r="G30" s="54">
        <v>211</v>
      </c>
      <c r="H30" s="106">
        <v>245</v>
      </c>
      <c r="I30" s="54">
        <v>0</v>
      </c>
      <c r="J30" s="54"/>
      <c r="K30" s="54">
        <v>171</v>
      </c>
      <c r="L30" s="106">
        <v>131</v>
      </c>
      <c r="M30" s="106">
        <v>40</v>
      </c>
      <c r="N30" s="106">
        <v>0</v>
      </c>
      <c r="O30" s="54"/>
      <c r="P30" s="54">
        <v>31</v>
      </c>
      <c r="Q30" s="106">
        <v>24</v>
      </c>
      <c r="R30" s="106">
        <v>0</v>
      </c>
      <c r="S30" s="106">
        <v>0</v>
      </c>
      <c r="T30" s="54"/>
      <c r="U30" s="54">
        <v>20</v>
      </c>
      <c r="V30" s="54">
        <v>10</v>
      </c>
      <c r="W30" s="54">
        <v>5</v>
      </c>
      <c r="X30" s="54">
        <v>0</v>
      </c>
      <c r="Y30" s="54"/>
      <c r="Z30" s="54">
        <v>1331</v>
      </c>
      <c r="AA30" s="54">
        <v>922</v>
      </c>
      <c r="AB30" s="54">
        <v>12</v>
      </c>
      <c r="AC30" s="54"/>
      <c r="AD30" s="54">
        <v>17</v>
      </c>
      <c r="AE30" s="54">
        <v>142</v>
      </c>
      <c r="AF30" s="54">
        <v>1</v>
      </c>
      <c r="AG30" s="54">
        <v>98</v>
      </c>
      <c r="AH30" s="54">
        <v>130</v>
      </c>
      <c r="AI30" s="54">
        <v>0</v>
      </c>
      <c r="AJ30" s="54"/>
      <c r="AK30" s="54">
        <v>123</v>
      </c>
      <c r="AL30" s="106">
        <v>121</v>
      </c>
    </row>
    <row r="31" spans="1:38" s="39" customFormat="1" ht="24.95" customHeight="1">
      <c r="A31" s="52">
        <v>22</v>
      </c>
      <c r="B31" s="53" t="s">
        <v>17</v>
      </c>
      <c r="C31" s="54">
        <v>2437</v>
      </c>
      <c r="D31" s="106">
        <v>2085</v>
      </c>
      <c r="E31" s="106">
        <v>14</v>
      </c>
      <c r="F31" s="54"/>
      <c r="G31" s="54">
        <v>124</v>
      </c>
      <c r="H31" s="106">
        <v>154</v>
      </c>
      <c r="I31" s="54">
        <v>0</v>
      </c>
      <c r="J31" s="54"/>
      <c r="K31" s="54">
        <v>121</v>
      </c>
      <c r="L31" s="106">
        <v>104</v>
      </c>
      <c r="M31" s="106">
        <v>27</v>
      </c>
      <c r="N31" s="106">
        <v>0</v>
      </c>
      <c r="O31" s="54"/>
      <c r="P31" s="54">
        <v>13</v>
      </c>
      <c r="Q31" s="106">
        <v>9</v>
      </c>
      <c r="R31" s="106">
        <v>0</v>
      </c>
      <c r="S31" s="106">
        <v>0</v>
      </c>
      <c r="T31" s="54"/>
      <c r="U31" s="54">
        <v>11</v>
      </c>
      <c r="V31" s="54">
        <v>6</v>
      </c>
      <c r="W31" s="54">
        <v>4</v>
      </c>
      <c r="X31" s="54">
        <v>1</v>
      </c>
      <c r="Y31" s="54"/>
      <c r="Z31" s="54">
        <v>1944</v>
      </c>
      <c r="AA31" s="54">
        <v>1393</v>
      </c>
      <c r="AB31" s="54">
        <v>6</v>
      </c>
      <c r="AC31" s="54"/>
      <c r="AD31" s="54">
        <v>13</v>
      </c>
      <c r="AE31" s="54">
        <v>192</v>
      </c>
      <c r="AF31" s="54">
        <v>8</v>
      </c>
      <c r="AG31" s="54">
        <v>181</v>
      </c>
      <c r="AH31" s="54">
        <v>186</v>
      </c>
      <c r="AI31" s="54">
        <v>0</v>
      </c>
      <c r="AJ31" s="54"/>
      <c r="AK31" s="54">
        <v>41</v>
      </c>
      <c r="AL31" s="106">
        <v>47</v>
      </c>
    </row>
    <row r="32" spans="1:38" s="39" customFormat="1" ht="24.95" customHeight="1">
      <c r="A32" s="52">
        <v>23</v>
      </c>
      <c r="B32" s="34" t="s">
        <v>19</v>
      </c>
      <c r="C32" s="54">
        <v>1265</v>
      </c>
      <c r="D32" s="106">
        <v>1141</v>
      </c>
      <c r="E32" s="106">
        <v>10</v>
      </c>
      <c r="F32" s="54"/>
      <c r="G32" s="54">
        <v>133</v>
      </c>
      <c r="H32" s="106">
        <v>164</v>
      </c>
      <c r="I32" s="54">
        <v>0</v>
      </c>
      <c r="J32" s="54"/>
      <c r="K32" s="54">
        <v>125</v>
      </c>
      <c r="L32" s="106">
        <v>65</v>
      </c>
      <c r="M32" s="106">
        <v>6</v>
      </c>
      <c r="N32" s="106">
        <v>0</v>
      </c>
      <c r="O32" s="54"/>
      <c r="P32" s="54">
        <v>25</v>
      </c>
      <c r="Q32" s="106">
        <v>24</v>
      </c>
      <c r="R32" s="106">
        <v>1</v>
      </c>
      <c r="S32" s="106">
        <v>0</v>
      </c>
      <c r="T32" s="54"/>
      <c r="U32" s="54">
        <v>9</v>
      </c>
      <c r="V32" s="54">
        <v>7</v>
      </c>
      <c r="W32" s="54">
        <v>4</v>
      </c>
      <c r="X32" s="54">
        <v>1</v>
      </c>
      <c r="Y32" s="54"/>
      <c r="Z32" s="54">
        <v>760</v>
      </c>
      <c r="AA32" s="54">
        <v>594</v>
      </c>
      <c r="AB32" s="54">
        <v>4</v>
      </c>
      <c r="AC32" s="54"/>
      <c r="AD32" s="54">
        <v>10</v>
      </c>
      <c r="AE32" s="54">
        <v>62</v>
      </c>
      <c r="AF32" s="54">
        <v>6</v>
      </c>
      <c r="AG32" s="54">
        <v>167</v>
      </c>
      <c r="AH32" s="54">
        <v>194</v>
      </c>
      <c r="AI32" s="54">
        <v>0</v>
      </c>
      <c r="AJ32" s="54"/>
      <c r="AK32" s="54">
        <v>45</v>
      </c>
      <c r="AL32" s="106">
        <v>38</v>
      </c>
    </row>
    <row r="33" spans="1:38" s="39" customFormat="1" ht="24.95" customHeight="1">
      <c r="A33" s="52">
        <v>24</v>
      </c>
      <c r="B33" s="34" t="s">
        <v>18</v>
      </c>
      <c r="C33" s="54">
        <v>2050</v>
      </c>
      <c r="D33" s="106">
        <v>1846</v>
      </c>
      <c r="E33" s="106">
        <v>9</v>
      </c>
      <c r="F33" s="54"/>
      <c r="G33" s="54">
        <v>125</v>
      </c>
      <c r="H33" s="106">
        <v>172</v>
      </c>
      <c r="I33" s="54">
        <v>0</v>
      </c>
      <c r="J33" s="54"/>
      <c r="K33" s="54">
        <v>128</v>
      </c>
      <c r="L33" s="106">
        <v>83</v>
      </c>
      <c r="M33" s="106">
        <v>25</v>
      </c>
      <c r="N33" s="106">
        <v>0</v>
      </c>
      <c r="O33" s="54"/>
      <c r="P33" s="54">
        <v>17</v>
      </c>
      <c r="Q33" s="106">
        <v>16</v>
      </c>
      <c r="R33" s="106">
        <v>0</v>
      </c>
      <c r="S33" s="106">
        <v>0</v>
      </c>
      <c r="T33" s="54"/>
      <c r="U33" s="54">
        <v>12</v>
      </c>
      <c r="V33" s="54">
        <v>13</v>
      </c>
      <c r="W33" s="54">
        <v>6</v>
      </c>
      <c r="X33" s="54">
        <v>0</v>
      </c>
      <c r="Y33" s="54"/>
      <c r="Z33" s="54">
        <v>1466</v>
      </c>
      <c r="AA33" s="54">
        <v>985</v>
      </c>
      <c r="AB33" s="54">
        <v>3</v>
      </c>
      <c r="AC33" s="54"/>
      <c r="AD33" s="54">
        <v>15</v>
      </c>
      <c r="AE33" s="54">
        <v>273</v>
      </c>
      <c r="AF33" s="54">
        <v>6</v>
      </c>
      <c r="AG33" s="54">
        <v>243</v>
      </c>
      <c r="AH33" s="54">
        <v>255</v>
      </c>
      <c r="AI33" s="54">
        <v>0</v>
      </c>
      <c r="AJ33" s="54"/>
      <c r="AK33" s="54">
        <v>56</v>
      </c>
      <c r="AL33" s="106">
        <v>62</v>
      </c>
    </row>
    <row r="34" spans="1:38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</row>
    <row r="35" spans="1:38" s="39" customFormat="1" ht="34.5" customHeight="1">
      <c r="A35" s="175" t="s">
        <v>40</v>
      </c>
      <c r="B35" s="176"/>
      <c r="C35" s="58">
        <v>73106</v>
      </c>
      <c r="D35" s="58">
        <v>64035</v>
      </c>
      <c r="E35" s="58">
        <v>403</v>
      </c>
      <c r="F35" s="58">
        <v>0</v>
      </c>
      <c r="G35" s="58">
        <v>4214</v>
      </c>
      <c r="H35" s="58">
        <v>5089</v>
      </c>
      <c r="I35" s="58">
        <v>13</v>
      </c>
      <c r="J35" s="58">
        <v>0</v>
      </c>
      <c r="K35" s="58">
        <v>5839</v>
      </c>
      <c r="L35" s="58">
        <v>4456</v>
      </c>
      <c r="M35" s="58">
        <v>1163</v>
      </c>
      <c r="N35" s="58">
        <v>23</v>
      </c>
      <c r="O35" s="58">
        <v>0</v>
      </c>
      <c r="P35" s="58">
        <v>462</v>
      </c>
      <c r="Q35" s="58">
        <v>386</v>
      </c>
      <c r="R35" s="58">
        <v>10</v>
      </c>
      <c r="S35" s="58">
        <v>0</v>
      </c>
      <c r="T35" s="58">
        <v>0</v>
      </c>
      <c r="U35" s="58">
        <v>551</v>
      </c>
      <c r="V35" s="58">
        <v>264</v>
      </c>
      <c r="W35" s="58">
        <v>159</v>
      </c>
      <c r="X35" s="58">
        <v>31</v>
      </c>
      <c r="Y35" s="58">
        <v>0</v>
      </c>
      <c r="Z35" s="58">
        <v>53698</v>
      </c>
      <c r="AA35" s="58">
        <v>39360</v>
      </c>
      <c r="AB35" s="58">
        <v>229</v>
      </c>
      <c r="AC35" s="58">
        <v>0</v>
      </c>
      <c r="AD35" s="58">
        <v>345</v>
      </c>
      <c r="AE35" s="58">
        <v>5633</v>
      </c>
      <c r="AF35" s="58">
        <v>138</v>
      </c>
      <c r="AG35" s="58">
        <v>6444</v>
      </c>
      <c r="AH35" s="58">
        <v>7187</v>
      </c>
      <c r="AI35" s="58">
        <v>0</v>
      </c>
      <c r="AJ35" s="58">
        <v>0</v>
      </c>
      <c r="AK35" s="58">
        <v>2104</v>
      </c>
      <c r="AL35" s="58">
        <v>1924</v>
      </c>
    </row>
    <row r="36" spans="1:38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</row>
    <row r="37" spans="1:38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8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8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8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8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8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8">
      <c r="A43" s="71"/>
      <c r="B43" s="71"/>
    </row>
    <row r="44" spans="1:38">
      <c r="A44" s="71"/>
      <c r="B44" s="71"/>
    </row>
    <row r="45" spans="1:38">
      <c r="A45" s="71"/>
      <c r="B45" s="71"/>
    </row>
    <row r="46" spans="1:38">
      <c r="A46" s="71"/>
      <c r="B46" s="71"/>
    </row>
    <row r="47" spans="1:38">
      <c r="A47" s="71"/>
      <c r="B47" s="71"/>
    </row>
    <row r="48" spans="1:38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L3" name="Диапазон1"/>
  </protectedRanges>
  <mergeCells count="47">
    <mergeCell ref="AK5:AL5"/>
    <mergeCell ref="AG6:AG7"/>
    <mergeCell ref="AK6:AK7"/>
    <mergeCell ref="AL6:AL7"/>
    <mergeCell ref="AH6:AH7"/>
    <mergeCell ref="AI6:AI7"/>
    <mergeCell ref="AG5:AI5"/>
    <mergeCell ref="X5:X7"/>
    <mergeCell ref="Z5:AB5"/>
    <mergeCell ref="P5:S5"/>
    <mergeCell ref="A4:A8"/>
    <mergeCell ref="B4:B8"/>
    <mergeCell ref="C4:E5"/>
    <mergeCell ref="G4:I4"/>
    <mergeCell ref="K4:N4"/>
    <mergeCell ref="C6:C7"/>
    <mergeCell ref="G5:I5"/>
    <mergeCell ref="K5:N5"/>
    <mergeCell ref="A35:B35"/>
    <mergeCell ref="AB6:AB7"/>
    <mergeCell ref="P6:P7"/>
    <mergeCell ref="Q6:S6"/>
    <mergeCell ref="Z6:Z7"/>
    <mergeCell ref="AA6:AA7"/>
    <mergeCell ref="L6:N6"/>
    <mergeCell ref="D6:D7"/>
    <mergeCell ref="E6:E7"/>
    <mergeCell ref="G6:G7"/>
    <mergeCell ref="H6:H7"/>
    <mergeCell ref="I6:I7"/>
    <mergeCell ref="K6:K7"/>
    <mergeCell ref="U5:U7"/>
    <mergeCell ref="V5:V7"/>
    <mergeCell ref="W5:W7"/>
    <mergeCell ref="A1:AL1"/>
    <mergeCell ref="A2:AL2"/>
    <mergeCell ref="A3:AL3"/>
    <mergeCell ref="AG4:AI4"/>
    <mergeCell ref="AK4:AL4"/>
    <mergeCell ref="P4:S4"/>
    <mergeCell ref="U4:X4"/>
    <mergeCell ref="Z4:AB4"/>
    <mergeCell ref="AD5:AF5"/>
    <mergeCell ref="AD6:AD7"/>
    <mergeCell ref="AE6:AE7"/>
    <mergeCell ref="AF6:AF7"/>
    <mergeCell ref="AD4:AF4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110" zoomScaleSheetLayoutView="110" workbookViewId="0">
      <pane xSplit="2" ySplit="7" topLeftCell="C20" activePane="bottomRight" state="frozen"/>
      <selection pane="topRight" activeCell="C1" sqref="C1"/>
      <selection pane="bottomLeft" activeCell="A7" sqref="A7"/>
      <selection pane="bottomRight" activeCell="M25" sqref="M25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197" t="s">
        <v>73</v>
      </c>
      <c r="B1" s="197"/>
      <c r="C1" s="197"/>
      <c r="D1" s="197"/>
      <c r="E1" s="197"/>
      <c r="F1" s="197"/>
      <c r="G1" s="197"/>
      <c r="H1" s="197"/>
      <c r="I1" s="197"/>
    </row>
    <row r="2" spans="1:15" ht="18.75" customHeight="1">
      <c r="A2" s="202" t="s">
        <v>25</v>
      </c>
      <c r="B2" s="199" t="s">
        <v>41</v>
      </c>
      <c r="C2" s="206" t="s">
        <v>32</v>
      </c>
      <c r="D2" s="206" t="s">
        <v>33</v>
      </c>
      <c r="E2" s="206" t="s">
        <v>34</v>
      </c>
      <c r="F2" s="206" t="s">
        <v>67</v>
      </c>
      <c r="G2" s="209" t="s">
        <v>53</v>
      </c>
      <c r="H2" s="210"/>
      <c r="I2" s="211"/>
    </row>
    <row r="3" spans="1:15" ht="54" customHeight="1">
      <c r="A3" s="203"/>
      <c r="B3" s="200"/>
      <c r="C3" s="207"/>
      <c r="D3" s="207"/>
      <c r="E3" s="207"/>
      <c r="F3" s="207"/>
      <c r="G3" s="212"/>
      <c r="H3" s="213"/>
      <c r="I3" s="214"/>
    </row>
    <row r="4" spans="1:15" ht="20.25" customHeight="1">
      <c r="A4" s="203"/>
      <c r="B4" s="200"/>
      <c r="C4" s="207"/>
      <c r="D4" s="207"/>
      <c r="E4" s="207"/>
      <c r="F4" s="207"/>
      <c r="G4" s="162">
        <v>2024</v>
      </c>
      <c r="H4" s="162">
        <v>2025</v>
      </c>
      <c r="I4" s="162" t="s">
        <v>28</v>
      </c>
    </row>
    <row r="5" spans="1:15" ht="42" customHeight="1">
      <c r="A5" s="203"/>
      <c r="B5" s="200"/>
      <c r="C5" s="208"/>
      <c r="D5" s="208"/>
      <c r="E5" s="208"/>
      <c r="F5" s="208"/>
      <c r="G5" s="163"/>
      <c r="H5" s="163"/>
      <c r="I5" s="163"/>
      <c r="K5" s="18"/>
    </row>
    <row r="6" spans="1:15" ht="19.5" customHeight="1">
      <c r="A6" s="204"/>
      <c r="B6" s="201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49</v>
      </c>
      <c r="D8" s="73">
        <v>18</v>
      </c>
      <c r="E8" s="73">
        <v>19</v>
      </c>
      <c r="F8" s="28">
        <f>E8/(D8+C8)</f>
        <v>0.28358208955223879</v>
      </c>
      <c r="G8" s="79">
        <v>39</v>
      </c>
      <c r="H8" s="79">
        <v>48</v>
      </c>
      <c r="I8" s="73">
        <v>0</v>
      </c>
    </row>
    <row r="9" spans="1:15" ht="23.1" customHeight="1">
      <c r="A9" s="2">
        <v>2</v>
      </c>
      <c r="B9" s="8" t="s">
        <v>2</v>
      </c>
      <c r="C9" s="74">
        <v>64</v>
      </c>
      <c r="D9" s="75">
        <v>21</v>
      </c>
      <c r="E9" s="75">
        <v>21</v>
      </c>
      <c r="F9" s="28">
        <f t="shared" ref="F9:F15" si="0">E9/(D9+C9)</f>
        <v>0.24705882352941178</v>
      </c>
      <c r="G9" s="80">
        <v>58</v>
      </c>
      <c r="H9" s="80">
        <v>64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277</v>
      </c>
      <c r="D10" s="75">
        <v>138</v>
      </c>
      <c r="E10" s="75">
        <v>116</v>
      </c>
      <c r="F10" s="28">
        <f t="shared" si="0"/>
        <v>0.27951807228915665</v>
      </c>
      <c r="G10" s="80">
        <v>327</v>
      </c>
      <c r="H10" s="80">
        <v>299</v>
      </c>
      <c r="I10" s="75">
        <v>0</v>
      </c>
    </row>
    <row r="11" spans="1:15" ht="23.1" customHeight="1">
      <c r="A11" s="2">
        <v>4</v>
      </c>
      <c r="B11" s="8" t="s">
        <v>21</v>
      </c>
      <c r="C11" s="74">
        <v>451</v>
      </c>
      <c r="D11" s="75">
        <v>65</v>
      </c>
      <c r="E11" s="75">
        <v>127</v>
      </c>
      <c r="F11" s="28">
        <f t="shared" si="0"/>
        <v>0.24612403100775193</v>
      </c>
      <c r="G11" s="80">
        <v>483</v>
      </c>
      <c r="H11" s="80">
        <v>389</v>
      </c>
      <c r="I11" s="75">
        <v>0</v>
      </c>
    </row>
    <row r="12" spans="1:15" ht="23.1" customHeight="1">
      <c r="A12" s="2">
        <v>5</v>
      </c>
      <c r="B12" s="8" t="s">
        <v>4</v>
      </c>
      <c r="C12" s="74">
        <v>68</v>
      </c>
      <c r="D12" s="75">
        <v>38</v>
      </c>
      <c r="E12" s="75">
        <v>28</v>
      </c>
      <c r="F12" s="28">
        <f t="shared" si="0"/>
        <v>0.26415094339622641</v>
      </c>
      <c r="G12" s="80">
        <v>60</v>
      </c>
      <c r="H12" s="80">
        <v>78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231</v>
      </c>
      <c r="D13" s="75">
        <v>60</v>
      </c>
      <c r="E13" s="75">
        <v>37</v>
      </c>
      <c r="F13" s="28">
        <f t="shared" si="0"/>
        <v>0.12714776632302405</v>
      </c>
      <c r="G13" s="80">
        <v>217</v>
      </c>
      <c r="H13" s="80">
        <v>254</v>
      </c>
      <c r="I13" s="75">
        <v>5</v>
      </c>
    </row>
    <row r="14" spans="1:15" ht="23.1" customHeight="1">
      <c r="A14" s="2">
        <v>7</v>
      </c>
      <c r="B14" s="8" t="s">
        <v>6</v>
      </c>
      <c r="C14" s="74">
        <v>118</v>
      </c>
      <c r="D14" s="75">
        <v>27</v>
      </c>
      <c r="E14" s="75">
        <v>38</v>
      </c>
      <c r="F14" s="28">
        <f t="shared" si="0"/>
        <v>0.2620689655172414</v>
      </c>
      <c r="G14" s="80">
        <v>124</v>
      </c>
      <c r="H14" s="80">
        <v>107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64</v>
      </c>
      <c r="D15" s="75">
        <v>27</v>
      </c>
      <c r="E15" s="75">
        <v>18</v>
      </c>
      <c r="F15" s="28">
        <f t="shared" si="0"/>
        <v>0.19780219780219779</v>
      </c>
      <c r="G15" s="80">
        <v>61</v>
      </c>
      <c r="H15" s="80">
        <v>73</v>
      </c>
      <c r="I15" s="75">
        <v>0</v>
      </c>
    </row>
    <row r="16" spans="1:15" ht="23.1" customHeight="1">
      <c r="A16" s="30">
        <v>9</v>
      </c>
      <c r="B16" s="8" t="s">
        <v>71</v>
      </c>
      <c r="C16" s="74">
        <v>403</v>
      </c>
      <c r="D16" s="75">
        <v>173</v>
      </c>
      <c r="E16" s="75">
        <v>163</v>
      </c>
      <c r="F16" s="28">
        <f t="shared" ref="F16" si="1">+E16/(D16+C16)</f>
        <v>0.2829861111111111</v>
      </c>
      <c r="G16" s="80">
        <v>435</v>
      </c>
      <c r="H16" s="80">
        <v>413</v>
      </c>
      <c r="I16" s="75">
        <v>2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39</v>
      </c>
      <c r="D17" s="75">
        <v>11</v>
      </c>
      <c r="E17" s="75">
        <v>13</v>
      </c>
      <c r="F17" s="28">
        <f t="shared" ref="F17:F31" si="2">E17/(D17+C17)</f>
        <v>0.26</v>
      </c>
      <c r="G17" s="80">
        <v>45</v>
      </c>
      <c r="H17" s="80">
        <v>37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121</v>
      </c>
      <c r="D18" s="75">
        <v>1</v>
      </c>
      <c r="E18" s="75">
        <v>38</v>
      </c>
      <c r="F18" s="28">
        <f t="shared" si="2"/>
        <v>0.31147540983606559</v>
      </c>
      <c r="G18" s="80">
        <v>216</v>
      </c>
      <c r="H18" s="80">
        <v>84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91</v>
      </c>
      <c r="D19" s="75">
        <v>27</v>
      </c>
      <c r="E19" s="75">
        <v>46</v>
      </c>
      <c r="F19" s="28">
        <f t="shared" si="2"/>
        <v>0.38983050847457629</v>
      </c>
      <c r="G19" s="80">
        <v>88</v>
      </c>
      <c r="H19" s="80">
        <v>72</v>
      </c>
      <c r="I19" s="75">
        <v>0</v>
      </c>
    </row>
    <row r="20" spans="1:9" ht="23.1" customHeight="1">
      <c r="A20" s="2">
        <v>13</v>
      </c>
      <c r="B20" s="8" t="s">
        <v>9</v>
      </c>
      <c r="C20" s="74">
        <v>45</v>
      </c>
      <c r="D20" s="75">
        <v>33</v>
      </c>
      <c r="E20" s="75">
        <v>21</v>
      </c>
      <c r="F20" s="28">
        <f t="shared" si="2"/>
        <v>0.26923076923076922</v>
      </c>
      <c r="G20" s="80">
        <v>51</v>
      </c>
      <c r="H20" s="80">
        <v>57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221</v>
      </c>
      <c r="D21" s="75">
        <v>96</v>
      </c>
      <c r="E21" s="75">
        <v>62</v>
      </c>
      <c r="F21" s="28">
        <f t="shared" si="2"/>
        <v>0.19558359621451105</v>
      </c>
      <c r="G21" s="80">
        <v>241</v>
      </c>
      <c r="H21" s="80">
        <v>255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89</v>
      </c>
      <c r="D22" s="75">
        <v>37</v>
      </c>
      <c r="E22" s="75">
        <v>34</v>
      </c>
      <c r="F22" s="28">
        <f t="shared" si="2"/>
        <v>0.26984126984126983</v>
      </c>
      <c r="G22" s="80">
        <v>86</v>
      </c>
      <c r="H22" s="80">
        <v>92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29</v>
      </c>
      <c r="D23" s="75">
        <v>28</v>
      </c>
      <c r="E23" s="75">
        <v>26</v>
      </c>
      <c r="F23" s="28">
        <f t="shared" si="2"/>
        <v>0.45614035087719296</v>
      </c>
      <c r="G23" s="80">
        <v>23</v>
      </c>
      <c r="H23" s="80">
        <v>31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21</v>
      </c>
      <c r="D24" s="75">
        <v>19</v>
      </c>
      <c r="E24" s="75">
        <v>7</v>
      </c>
      <c r="F24" s="28">
        <f t="shared" si="2"/>
        <v>0.17499999999999999</v>
      </c>
      <c r="G24" s="80">
        <v>22</v>
      </c>
      <c r="H24" s="80">
        <v>33</v>
      </c>
      <c r="I24" s="75">
        <v>0</v>
      </c>
    </row>
    <row r="25" spans="1:9" ht="23.1" customHeight="1">
      <c r="A25" s="2">
        <v>18</v>
      </c>
      <c r="B25" s="8" t="s">
        <v>13</v>
      </c>
      <c r="C25" s="76">
        <v>57</v>
      </c>
      <c r="D25" s="75">
        <v>35</v>
      </c>
      <c r="E25" s="75">
        <v>28</v>
      </c>
      <c r="F25" s="28">
        <f t="shared" si="2"/>
        <v>0.30434782608695654</v>
      </c>
      <c r="G25" s="80">
        <v>52</v>
      </c>
      <c r="H25" s="80">
        <v>64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203</v>
      </c>
      <c r="D26" s="75">
        <v>85</v>
      </c>
      <c r="E26" s="75">
        <v>104</v>
      </c>
      <c r="F26" s="28">
        <f t="shared" si="2"/>
        <v>0.3611111111111111</v>
      </c>
      <c r="G26" s="80">
        <v>221</v>
      </c>
      <c r="H26" s="80">
        <v>184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110</v>
      </c>
      <c r="D27" s="75">
        <v>18</v>
      </c>
      <c r="E27" s="75">
        <v>43</v>
      </c>
      <c r="F27" s="28">
        <f t="shared" si="2"/>
        <v>0.3359375</v>
      </c>
      <c r="G27" s="80">
        <v>130</v>
      </c>
      <c r="H27" s="80">
        <v>85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53</v>
      </c>
      <c r="D28" s="75">
        <v>14</v>
      </c>
      <c r="E28" s="75">
        <v>15</v>
      </c>
      <c r="F28" s="28">
        <f t="shared" si="2"/>
        <v>0.22388059701492538</v>
      </c>
      <c r="G28" s="80">
        <v>52</v>
      </c>
      <c r="H28" s="80">
        <v>52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78</v>
      </c>
      <c r="D29" s="75">
        <v>10</v>
      </c>
      <c r="E29" s="75">
        <v>18</v>
      </c>
      <c r="F29" s="28">
        <f t="shared" si="2"/>
        <v>0.20454545454545456</v>
      </c>
      <c r="G29" s="80">
        <v>69</v>
      </c>
      <c r="H29" s="80">
        <v>70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67</v>
      </c>
      <c r="D30" s="75">
        <v>17</v>
      </c>
      <c r="E30" s="75">
        <v>22</v>
      </c>
      <c r="F30" s="28">
        <f t="shared" si="2"/>
        <v>0.26190476190476192</v>
      </c>
      <c r="G30" s="80">
        <v>53</v>
      </c>
      <c r="H30" s="80">
        <v>62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40</v>
      </c>
      <c r="D31" s="75">
        <v>26</v>
      </c>
      <c r="E31" s="75">
        <v>32</v>
      </c>
      <c r="F31" s="28">
        <f t="shared" si="2"/>
        <v>0.48484848484848486</v>
      </c>
      <c r="G31" s="80">
        <v>36</v>
      </c>
      <c r="H31" s="80">
        <v>34</v>
      </c>
      <c r="I31" s="75">
        <v>0</v>
      </c>
    </row>
    <row r="32" spans="1:9" ht="28.5" customHeight="1">
      <c r="A32" s="198" t="s">
        <v>40</v>
      </c>
      <c r="B32" s="198"/>
      <c r="C32" s="77">
        <v>2989</v>
      </c>
      <c r="D32" s="78">
        <v>1024</v>
      </c>
      <c r="E32" s="78">
        <v>1076</v>
      </c>
      <c r="F32" s="35">
        <f>E32/(D32+C32)</f>
        <v>0.26812858210814849</v>
      </c>
      <c r="G32" s="81">
        <v>3189</v>
      </c>
      <c r="H32" s="78">
        <v>2937</v>
      </c>
      <c r="I32" s="78">
        <v>8</v>
      </c>
    </row>
    <row r="33" spans="3:11">
      <c r="C33" s="9"/>
      <c r="D33" s="9"/>
      <c r="E33" s="9"/>
      <c r="F33" s="9"/>
    </row>
    <row r="34" spans="3:11" ht="12.75" customHeight="1">
      <c r="C34" s="205"/>
      <c r="D34" s="205"/>
      <c r="E34" s="205"/>
      <c r="F34" s="205"/>
      <c r="G34" s="205"/>
      <c r="H34" s="205"/>
      <c r="I34" s="205"/>
      <c r="J34" s="19"/>
      <c r="K34" s="19"/>
    </row>
    <row r="35" spans="3:11">
      <c r="C35" s="205"/>
      <c r="D35" s="205"/>
      <c r="E35" s="205"/>
      <c r="F35" s="205"/>
      <c r="G35" s="205"/>
      <c r="H35" s="205"/>
      <c r="I35" s="205"/>
      <c r="J35" s="19"/>
      <c r="K35" s="19"/>
    </row>
    <row r="36" spans="3:11">
      <c r="C36" s="205"/>
      <c r="D36" s="205"/>
      <c r="E36" s="205"/>
      <c r="F36" s="205"/>
      <c r="G36" s="205"/>
      <c r="H36" s="205"/>
      <c r="I36" s="205"/>
      <c r="J36" s="19"/>
      <c r="K36" s="19"/>
    </row>
    <row r="37" spans="3:11">
      <c r="C37" s="205"/>
      <c r="D37" s="205"/>
      <c r="E37" s="205"/>
      <c r="F37" s="205"/>
      <c r="G37" s="205"/>
      <c r="H37" s="205"/>
      <c r="I37" s="205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C35" sqref="C35:V35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15"/>
      <c r="C1" s="215"/>
      <c r="D1" s="215"/>
      <c r="E1" s="215"/>
      <c r="F1" s="215"/>
      <c r="G1" s="215"/>
      <c r="H1" s="215"/>
      <c r="I1" s="215"/>
      <c r="R1" s="236"/>
      <c r="S1" s="236"/>
      <c r="T1" s="236"/>
      <c r="U1" s="236"/>
      <c r="V1" s="236"/>
    </row>
    <row r="2" spans="1:23" ht="25.5" customHeight="1">
      <c r="A2" s="250" t="s">
        <v>72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</row>
    <row r="3" spans="1:23" ht="15.75" customHeight="1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</row>
    <row r="4" spans="1:23" ht="28.5" customHeight="1" thickBot="1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</row>
    <row r="5" spans="1:23" ht="20.25" customHeight="1">
      <c r="A5" s="266" t="s">
        <v>26</v>
      </c>
      <c r="B5" s="227" t="s">
        <v>41</v>
      </c>
      <c r="C5" s="230" t="s">
        <v>61</v>
      </c>
      <c r="D5" s="231"/>
      <c r="E5" s="231"/>
      <c r="F5" s="231"/>
      <c r="G5" s="232"/>
      <c r="H5" s="240" t="s">
        <v>0</v>
      </c>
      <c r="I5" s="241"/>
      <c r="J5" s="244" t="s">
        <v>57</v>
      </c>
      <c r="K5" s="245"/>
      <c r="L5" s="245"/>
      <c r="M5" s="245"/>
      <c r="N5" s="245"/>
      <c r="O5" s="245"/>
      <c r="P5" s="245"/>
      <c r="Q5" s="245"/>
      <c r="R5" s="245"/>
      <c r="S5" s="245"/>
      <c r="T5" s="246"/>
      <c r="U5" s="261" t="s">
        <v>55</v>
      </c>
      <c r="V5" s="262"/>
    </row>
    <row r="6" spans="1:23" ht="93.75" customHeight="1">
      <c r="A6" s="267"/>
      <c r="B6" s="228"/>
      <c r="C6" s="233"/>
      <c r="D6" s="234"/>
      <c r="E6" s="234"/>
      <c r="F6" s="234"/>
      <c r="G6" s="235"/>
      <c r="H6" s="242"/>
      <c r="I6" s="243"/>
      <c r="J6" s="270" t="s">
        <v>81</v>
      </c>
      <c r="K6" s="271"/>
      <c r="L6" s="271"/>
      <c r="M6" s="271"/>
      <c r="N6" s="271"/>
      <c r="O6" s="271"/>
      <c r="P6" s="269"/>
      <c r="Q6" s="216" t="s">
        <v>54</v>
      </c>
      <c r="R6" s="269"/>
      <c r="S6" s="216" t="s">
        <v>0</v>
      </c>
      <c r="T6" s="217"/>
      <c r="U6" s="263"/>
      <c r="V6" s="264"/>
      <c r="W6" t="s">
        <v>58</v>
      </c>
    </row>
    <row r="7" spans="1:23" ht="15.75" customHeight="1">
      <c r="A7" s="267"/>
      <c r="B7" s="228"/>
      <c r="C7" s="221">
        <v>2024</v>
      </c>
      <c r="D7" s="237" t="s">
        <v>1</v>
      </c>
      <c r="E7" s="237">
        <v>2025</v>
      </c>
      <c r="F7" s="218" t="s">
        <v>1</v>
      </c>
      <c r="G7" s="237" t="s">
        <v>38</v>
      </c>
      <c r="H7" s="218" t="s">
        <v>37</v>
      </c>
      <c r="I7" s="256" t="s">
        <v>1</v>
      </c>
      <c r="J7" s="221">
        <v>2024</v>
      </c>
      <c r="K7" s="237" t="s">
        <v>1</v>
      </c>
      <c r="L7" s="237">
        <v>2025</v>
      </c>
      <c r="M7" s="237" t="s">
        <v>1</v>
      </c>
      <c r="N7" s="252" t="s">
        <v>35</v>
      </c>
      <c r="O7" s="265"/>
      <c r="P7" s="253"/>
      <c r="Q7" s="237">
        <v>2024</v>
      </c>
      <c r="R7" s="237">
        <v>2025</v>
      </c>
      <c r="S7" s="218" t="s">
        <v>37</v>
      </c>
      <c r="T7" s="224" t="s">
        <v>1</v>
      </c>
      <c r="U7" s="247" t="s">
        <v>85</v>
      </c>
      <c r="V7" s="272" t="s">
        <v>28</v>
      </c>
    </row>
    <row r="8" spans="1:23" ht="18" customHeight="1">
      <c r="A8" s="267"/>
      <c r="B8" s="228"/>
      <c r="C8" s="222"/>
      <c r="D8" s="238"/>
      <c r="E8" s="238"/>
      <c r="F8" s="219"/>
      <c r="G8" s="238"/>
      <c r="H8" s="219"/>
      <c r="I8" s="257"/>
      <c r="J8" s="222"/>
      <c r="K8" s="238"/>
      <c r="L8" s="238"/>
      <c r="M8" s="238"/>
      <c r="N8" s="259" t="s">
        <v>29</v>
      </c>
      <c r="O8" s="252" t="s">
        <v>36</v>
      </c>
      <c r="P8" s="253"/>
      <c r="Q8" s="238"/>
      <c r="R8" s="238"/>
      <c r="S8" s="219"/>
      <c r="T8" s="225"/>
      <c r="U8" s="248"/>
      <c r="V8" s="273"/>
    </row>
    <row r="9" spans="1:23" ht="30.75" customHeight="1">
      <c r="A9" s="267"/>
      <c r="B9" s="228"/>
      <c r="C9" s="223"/>
      <c r="D9" s="239"/>
      <c r="E9" s="239"/>
      <c r="F9" s="220"/>
      <c r="G9" s="239"/>
      <c r="H9" s="220"/>
      <c r="I9" s="258"/>
      <c r="J9" s="223"/>
      <c r="K9" s="239"/>
      <c r="L9" s="239"/>
      <c r="M9" s="239"/>
      <c r="N9" s="260"/>
      <c r="O9" s="17" t="s">
        <v>30</v>
      </c>
      <c r="P9" s="17" t="s">
        <v>31</v>
      </c>
      <c r="Q9" s="239"/>
      <c r="R9" s="239"/>
      <c r="S9" s="220"/>
      <c r="T9" s="226"/>
      <c r="U9" s="249"/>
      <c r="V9" s="274"/>
    </row>
    <row r="10" spans="1:23" ht="15" customHeight="1" thickBot="1">
      <c r="A10" s="268"/>
      <c r="B10" s="229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5</v>
      </c>
      <c r="D11" s="15">
        <v>1.1990407673860911E-2</v>
      </c>
      <c r="E11" s="16">
        <v>6</v>
      </c>
      <c r="F11" s="15">
        <v>1.3698630136986301E-2</v>
      </c>
      <c r="G11" s="16">
        <v>0</v>
      </c>
      <c r="H11" s="16">
        <v>1</v>
      </c>
      <c r="I11" s="98">
        <v>0.2</v>
      </c>
      <c r="J11" s="102">
        <v>10</v>
      </c>
      <c r="K11" s="13">
        <v>3.3944331296673455E-3</v>
      </c>
      <c r="L11" s="14">
        <v>4</v>
      </c>
      <c r="M11" s="13">
        <v>1.7123287671232876E-3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-6</v>
      </c>
      <c r="T11" s="103">
        <v>-0.6</v>
      </c>
      <c r="U11" s="83">
        <v>10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4</v>
      </c>
      <c r="D12" s="15">
        <v>1.0810810810810811E-2</v>
      </c>
      <c r="E12" s="16">
        <v>5</v>
      </c>
      <c r="F12" s="15">
        <v>1.3192612137203167E-2</v>
      </c>
      <c r="G12" s="16">
        <v>0</v>
      </c>
      <c r="H12" s="16">
        <v>1</v>
      </c>
      <c r="I12" s="98">
        <v>0.25</v>
      </c>
      <c r="J12" s="102">
        <v>3</v>
      </c>
      <c r="K12" s="13">
        <v>1.7678255745433118E-3</v>
      </c>
      <c r="L12" s="14">
        <v>5</v>
      </c>
      <c r="M12" s="13">
        <v>3.3178500331785005E-3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2</v>
      </c>
      <c r="T12" s="103">
        <v>0.66666666666666663</v>
      </c>
      <c r="U12" s="83">
        <v>10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18</v>
      </c>
      <c r="D13" s="15">
        <v>1.5503875968992248E-2</v>
      </c>
      <c r="E13" s="16">
        <v>29</v>
      </c>
      <c r="F13" s="15">
        <v>2.4850042844901457E-2</v>
      </c>
      <c r="G13" s="16">
        <v>0</v>
      </c>
      <c r="H13" s="16">
        <v>11</v>
      </c>
      <c r="I13" s="98">
        <v>0.61111111111111116</v>
      </c>
      <c r="J13" s="102">
        <v>25</v>
      </c>
      <c r="K13" s="13">
        <v>2.7923601027588516E-3</v>
      </c>
      <c r="L13" s="14">
        <v>24</v>
      </c>
      <c r="M13" s="13">
        <v>3.1800715516099114E-3</v>
      </c>
      <c r="N13" s="14">
        <v>1</v>
      </c>
      <c r="O13" s="14">
        <v>0</v>
      </c>
      <c r="P13" s="14">
        <v>0</v>
      </c>
      <c r="Q13" s="14">
        <v>0</v>
      </c>
      <c r="R13" s="14">
        <v>0</v>
      </c>
      <c r="S13" s="12">
        <v>-1</v>
      </c>
      <c r="T13" s="103">
        <v>-0.04</v>
      </c>
      <c r="U13" s="83">
        <v>53</v>
      </c>
      <c r="V13" s="10">
        <v>1</v>
      </c>
    </row>
    <row r="14" spans="1:23" ht="21" customHeight="1">
      <c r="A14" s="25">
        <v>4</v>
      </c>
      <c r="B14" s="26" t="s">
        <v>21</v>
      </c>
      <c r="C14" s="97">
        <v>7</v>
      </c>
      <c r="D14" s="15">
        <v>1.5086206896551725E-2</v>
      </c>
      <c r="E14" s="16">
        <v>3</v>
      </c>
      <c r="F14" s="15">
        <v>9.9667774086378731E-3</v>
      </c>
      <c r="G14" s="16">
        <v>0</v>
      </c>
      <c r="H14" s="16">
        <v>-4</v>
      </c>
      <c r="I14" s="98">
        <v>-0.5714285714285714</v>
      </c>
      <c r="J14" s="102">
        <v>0</v>
      </c>
      <c r="K14" s="13">
        <v>0</v>
      </c>
      <c r="L14" s="14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0</v>
      </c>
      <c r="T14" s="103" t="e">
        <v>#DIV/0!</v>
      </c>
      <c r="U14" s="83">
        <v>3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9</v>
      </c>
      <c r="D15" s="15">
        <v>1.8480492813141684E-2</v>
      </c>
      <c r="E15" s="16">
        <v>19</v>
      </c>
      <c r="F15" s="15">
        <v>3.6608863198458574E-2</v>
      </c>
      <c r="G15" s="16">
        <v>0</v>
      </c>
      <c r="H15" s="16">
        <v>10</v>
      </c>
      <c r="I15" s="98">
        <v>1.1111111111111112</v>
      </c>
      <c r="J15" s="102">
        <v>18</v>
      </c>
      <c r="K15" s="13">
        <v>6.3313401336616247E-3</v>
      </c>
      <c r="L15" s="14">
        <v>13</v>
      </c>
      <c r="M15" s="13">
        <v>5.7880676758682104E-3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-5</v>
      </c>
      <c r="T15" s="103">
        <v>-0.27777777777777779</v>
      </c>
      <c r="U15" s="83">
        <v>32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6</v>
      </c>
      <c r="D16" s="15">
        <v>1.3157894736842105E-2</v>
      </c>
      <c r="E16" s="16">
        <v>8</v>
      </c>
      <c r="F16" s="15">
        <v>1.7937219730941704E-2</v>
      </c>
      <c r="G16" s="16">
        <v>0</v>
      </c>
      <c r="H16" s="16">
        <v>2</v>
      </c>
      <c r="I16" s="98">
        <v>0.33333333333333331</v>
      </c>
      <c r="J16" s="102">
        <v>5</v>
      </c>
      <c r="K16" s="13">
        <v>1.8491124260355029E-3</v>
      </c>
      <c r="L16" s="14">
        <v>9</v>
      </c>
      <c r="M16" s="13">
        <v>3.7910699241786015E-3</v>
      </c>
      <c r="N16" s="14">
        <v>0</v>
      </c>
      <c r="O16" s="14">
        <v>0</v>
      </c>
      <c r="P16" s="14">
        <v>0</v>
      </c>
      <c r="Q16" s="14">
        <v>1</v>
      </c>
      <c r="R16" s="14">
        <v>0</v>
      </c>
      <c r="S16" s="12">
        <v>4</v>
      </c>
      <c r="T16" s="103">
        <v>0.8</v>
      </c>
      <c r="U16" s="83">
        <v>17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2</v>
      </c>
      <c r="D17" s="15">
        <v>5.4794520547945206E-3</v>
      </c>
      <c r="E17" s="16">
        <v>5</v>
      </c>
      <c r="F17" s="15">
        <v>1.7482517482517484E-2</v>
      </c>
      <c r="G17" s="16">
        <v>0</v>
      </c>
      <c r="H17" s="16">
        <v>3</v>
      </c>
      <c r="I17" s="98">
        <v>1.5</v>
      </c>
      <c r="J17" s="102">
        <v>10</v>
      </c>
      <c r="K17" s="13">
        <v>3.9936102236421724E-3</v>
      </c>
      <c r="L17" s="14">
        <v>10</v>
      </c>
      <c r="M17" s="13">
        <v>5.243838489774515E-3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0</v>
      </c>
      <c r="T17" s="103">
        <v>0</v>
      </c>
      <c r="U17" s="83">
        <v>15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12</v>
      </c>
      <c r="D18" s="15">
        <v>2.5369978858350951E-2</v>
      </c>
      <c r="E18" s="16">
        <v>15</v>
      </c>
      <c r="F18" s="15">
        <v>3.5046728971962614E-2</v>
      </c>
      <c r="G18" s="16">
        <v>0</v>
      </c>
      <c r="H18" s="16">
        <v>3</v>
      </c>
      <c r="I18" s="98">
        <v>0.25</v>
      </c>
      <c r="J18" s="102">
        <v>3</v>
      </c>
      <c r="K18" s="13">
        <v>2.4630541871921183E-3</v>
      </c>
      <c r="L18" s="14">
        <v>3</v>
      </c>
      <c r="M18" s="13">
        <v>2.7247956403269754E-3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0</v>
      </c>
      <c r="T18" s="103">
        <v>0</v>
      </c>
      <c r="U18" s="83">
        <v>18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4</v>
      </c>
      <c r="D19" s="15">
        <v>2.1436227224008574E-3</v>
      </c>
      <c r="E19" s="16">
        <v>19</v>
      </c>
      <c r="F19" s="15">
        <v>1.1635027556644213E-2</v>
      </c>
      <c r="G19" s="16">
        <v>0</v>
      </c>
      <c r="H19" s="16">
        <v>15</v>
      </c>
      <c r="I19" s="98">
        <v>3.75</v>
      </c>
      <c r="J19" s="102">
        <v>14</v>
      </c>
      <c r="K19" s="13">
        <v>1.263195885590544E-3</v>
      </c>
      <c r="L19" s="14">
        <v>23</v>
      </c>
      <c r="M19" s="13">
        <v>2.4251370729649938E-3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2">
        <v>9</v>
      </c>
      <c r="T19" s="103">
        <v>0.6428571428571429</v>
      </c>
      <c r="U19" s="83">
        <v>42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2</v>
      </c>
      <c r="D20" s="15">
        <v>9.433962264150943E-3</v>
      </c>
      <c r="E20" s="16">
        <v>6</v>
      </c>
      <c r="F20" s="15">
        <v>2.843601895734597E-2</v>
      </c>
      <c r="G20" s="16">
        <v>0</v>
      </c>
      <c r="H20" s="16">
        <v>4</v>
      </c>
      <c r="I20" s="98">
        <v>2</v>
      </c>
      <c r="J20" s="102">
        <v>11</v>
      </c>
      <c r="K20" s="13">
        <v>4.7250859106529207E-3</v>
      </c>
      <c r="L20" s="14">
        <v>7</v>
      </c>
      <c r="M20" s="13">
        <v>3.735325506937033E-3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-4</v>
      </c>
      <c r="T20" s="103">
        <v>-0.36363636363636365</v>
      </c>
      <c r="U20" s="83">
        <v>13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0</v>
      </c>
      <c r="D21" s="15">
        <v>0</v>
      </c>
      <c r="E21" s="16">
        <v>0</v>
      </c>
      <c r="F21" s="15">
        <v>0</v>
      </c>
      <c r="G21" s="16">
        <v>0</v>
      </c>
      <c r="H21" s="16">
        <v>0</v>
      </c>
      <c r="I21" s="98" t="e">
        <v>#DIV/0!</v>
      </c>
      <c r="J21" s="102">
        <v>0</v>
      </c>
      <c r="K21" s="13">
        <v>0</v>
      </c>
      <c r="L21" s="14">
        <v>2</v>
      </c>
      <c r="M21" s="13">
        <v>5.9171597633136093E-3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2</v>
      </c>
      <c r="T21" s="103" t="e">
        <v>#DIV/0!</v>
      </c>
      <c r="U21" s="83">
        <v>2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14</v>
      </c>
      <c r="D22" s="15">
        <v>1.8181818181818181E-2</v>
      </c>
      <c r="E22" s="16">
        <v>18</v>
      </c>
      <c r="F22" s="15">
        <v>2.3591087811271297E-2</v>
      </c>
      <c r="G22" s="16">
        <v>0</v>
      </c>
      <c r="H22" s="16">
        <v>4</v>
      </c>
      <c r="I22" s="98">
        <v>0.2857142857142857</v>
      </c>
      <c r="J22" s="102">
        <v>13</v>
      </c>
      <c r="K22" s="13">
        <v>3.9537712895377133E-3</v>
      </c>
      <c r="L22" s="14">
        <v>12</v>
      </c>
      <c r="M22" s="13">
        <v>4.40852314474651E-3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-1</v>
      </c>
      <c r="T22" s="103">
        <v>-7.6923076923076927E-2</v>
      </c>
      <c r="U22" s="83">
        <v>30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7</v>
      </c>
      <c r="D23" s="15">
        <v>2.1943573667711599E-2</v>
      </c>
      <c r="E23" s="16">
        <v>3</v>
      </c>
      <c r="F23" s="15">
        <v>1.020408163265306E-2</v>
      </c>
      <c r="G23" s="16">
        <v>0</v>
      </c>
      <c r="H23" s="16">
        <v>-4</v>
      </c>
      <c r="I23" s="98">
        <v>-0.5714285714285714</v>
      </c>
      <c r="J23" s="102">
        <v>4</v>
      </c>
      <c r="K23" s="13">
        <v>1.6286644951140066E-3</v>
      </c>
      <c r="L23" s="14">
        <v>7</v>
      </c>
      <c r="M23" s="13">
        <v>3.4791252485089465E-3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3</v>
      </c>
      <c r="T23" s="103">
        <v>0.75</v>
      </c>
      <c r="U23" s="83">
        <v>10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13</v>
      </c>
      <c r="D24" s="15">
        <v>1.5330188679245283E-2</v>
      </c>
      <c r="E24" s="16">
        <v>19</v>
      </c>
      <c r="F24" s="15">
        <v>2.1965317919075144E-2</v>
      </c>
      <c r="G24" s="16">
        <v>0</v>
      </c>
      <c r="H24" s="16">
        <v>6</v>
      </c>
      <c r="I24" s="98">
        <v>0.46153846153846156</v>
      </c>
      <c r="J24" s="102">
        <v>13</v>
      </c>
      <c r="K24" s="13">
        <v>2.3516642547033286E-3</v>
      </c>
      <c r="L24" s="14">
        <v>12</v>
      </c>
      <c r="M24" s="13">
        <v>2.3795359904818562E-3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-1</v>
      </c>
      <c r="T24" s="103">
        <v>-7.6923076923076927E-2</v>
      </c>
      <c r="U24" s="83">
        <v>31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5</v>
      </c>
      <c r="D25" s="15">
        <v>1.1415525114155251E-2</v>
      </c>
      <c r="E25" s="16">
        <v>5</v>
      </c>
      <c r="F25" s="15">
        <v>1.2254901960784314E-2</v>
      </c>
      <c r="G25" s="16">
        <v>0</v>
      </c>
      <c r="H25" s="16">
        <v>0</v>
      </c>
      <c r="I25" s="98">
        <v>0</v>
      </c>
      <c r="J25" s="102">
        <v>7</v>
      </c>
      <c r="K25" s="13">
        <v>1.8587360594795538E-3</v>
      </c>
      <c r="L25" s="14">
        <v>6</v>
      </c>
      <c r="M25" s="13">
        <v>2.1889821233126595E-3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-1</v>
      </c>
      <c r="T25" s="103">
        <v>-0.14285714285714285</v>
      </c>
      <c r="U25" s="83">
        <v>11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4</v>
      </c>
      <c r="D26" s="15">
        <v>1.0443864229765013E-2</v>
      </c>
      <c r="E26" s="16">
        <v>7</v>
      </c>
      <c r="F26" s="15">
        <v>1.891891891891892E-2</v>
      </c>
      <c r="G26" s="16">
        <v>0</v>
      </c>
      <c r="H26" s="16">
        <v>3</v>
      </c>
      <c r="I26" s="98">
        <v>0.75</v>
      </c>
      <c r="J26" s="102">
        <v>6</v>
      </c>
      <c r="K26" s="13">
        <v>2.8544243577545195E-3</v>
      </c>
      <c r="L26" s="14">
        <v>3</v>
      </c>
      <c r="M26" s="13">
        <v>1.7953321364452424E-3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-3</v>
      </c>
      <c r="T26" s="103">
        <v>-0.5</v>
      </c>
      <c r="U26" s="83">
        <v>10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14</v>
      </c>
      <c r="D27" s="15">
        <v>2.75049115913556E-2</v>
      </c>
      <c r="E27" s="16">
        <v>14</v>
      </c>
      <c r="F27" s="15">
        <v>3.4229828850855744E-2</v>
      </c>
      <c r="G27" s="16">
        <v>0</v>
      </c>
      <c r="H27" s="16">
        <v>0</v>
      </c>
      <c r="I27" s="98">
        <v>0</v>
      </c>
      <c r="J27" s="102">
        <v>1</v>
      </c>
      <c r="K27" s="13">
        <v>6.5189048239895696E-4</v>
      </c>
      <c r="L27" s="14">
        <v>3</v>
      </c>
      <c r="M27" s="13">
        <v>2.5316455696202532E-3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2</v>
      </c>
      <c r="T27" s="103">
        <v>2</v>
      </c>
      <c r="U27" s="83">
        <v>17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6</v>
      </c>
      <c r="D28" s="15">
        <v>2.197802197802198E-2</v>
      </c>
      <c r="E28" s="16">
        <v>3</v>
      </c>
      <c r="F28" s="15">
        <v>1.3333333333333334E-2</v>
      </c>
      <c r="G28" s="16">
        <v>0</v>
      </c>
      <c r="H28" s="16">
        <v>-3</v>
      </c>
      <c r="I28" s="98">
        <v>-0.5</v>
      </c>
      <c r="J28" s="102">
        <v>6</v>
      </c>
      <c r="K28" s="13">
        <v>4.5180722891566263E-3</v>
      </c>
      <c r="L28" s="14">
        <v>2</v>
      </c>
      <c r="M28" s="13">
        <v>1.9230769230769232E-3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-4</v>
      </c>
      <c r="T28" s="103">
        <v>-0.66666666666666663</v>
      </c>
      <c r="U28" s="83">
        <v>5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15</v>
      </c>
      <c r="D29" s="15">
        <v>1.6357688113413305E-2</v>
      </c>
      <c r="E29" s="16">
        <v>23</v>
      </c>
      <c r="F29" s="15">
        <v>2.2265246853823813E-2</v>
      </c>
      <c r="G29" s="16">
        <v>0</v>
      </c>
      <c r="H29" s="16">
        <v>8</v>
      </c>
      <c r="I29" s="98">
        <v>0.53333333333333333</v>
      </c>
      <c r="J29" s="102">
        <v>12</v>
      </c>
      <c r="K29" s="13">
        <v>2.1001050052502626E-3</v>
      </c>
      <c r="L29" s="14">
        <v>7</v>
      </c>
      <c r="M29" s="13">
        <v>1.448975367418754E-3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-5</v>
      </c>
      <c r="T29" s="103">
        <v>-0.41666666666666669</v>
      </c>
      <c r="U29" s="83">
        <v>30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2</v>
      </c>
      <c r="D30" s="15">
        <v>9.9009900990099011E-3</v>
      </c>
      <c r="E30" s="16">
        <v>0</v>
      </c>
      <c r="F30" s="15">
        <v>0</v>
      </c>
      <c r="G30" s="16">
        <v>0</v>
      </c>
      <c r="H30" s="16">
        <v>-2</v>
      </c>
      <c r="I30" s="98">
        <v>-1</v>
      </c>
      <c r="J30" s="102">
        <v>1</v>
      </c>
      <c r="K30" s="13">
        <v>1.1890606420927466E-3</v>
      </c>
      <c r="L30" s="14">
        <v>1</v>
      </c>
      <c r="M30" s="13">
        <v>1.4064697609001407E-3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0</v>
      </c>
      <c r="T30" s="103">
        <v>0</v>
      </c>
      <c r="U30" s="83">
        <v>1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9</v>
      </c>
      <c r="D31" s="15">
        <v>1.8749999999999999E-2</v>
      </c>
      <c r="E31" s="16">
        <v>7</v>
      </c>
      <c r="F31" s="15">
        <v>1.5021459227467811E-2</v>
      </c>
      <c r="G31" s="16">
        <v>0</v>
      </c>
      <c r="H31" s="16">
        <v>-2</v>
      </c>
      <c r="I31" s="98">
        <v>-0.22222222222222221</v>
      </c>
      <c r="J31" s="102">
        <v>15</v>
      </c>
      <c r="K31" s="13">
        <v>8.2146768893756848E-3</v>
      </c>
      <c r="L31" s="14">
        <v>7</v>
      </c>
      <c r="M31" s="13">
        <v>4.8109965635738834E-3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-8</v>
      </c>
      <c r="T31" s="103">
        <v>-0.53333333333333333</v>
      </c>
      <c r="U31" s="83">
        <v>14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6</v>
      </c>
      <c r="D32" s="15">
        <v>1.6304347826086956E-2</v>
      </c>
      <c r="E32" s="16">
        <v>5</v>
      </c>
      <c r="F32" s="15">
        <v>1.5337423312883436E-2</v>
      </c>
      <c r="G32" s="16">
        <v>0</v>
      </c>
      <c r="H32" s="16">
        <v>-1</v>
      </c>
      <c r="I32" s="98">
        <v>-0.16666666666666666</v>
      </c>
      <c r="J32" s="102">
        <v>24</v>
      </c>
      <c r="K32" s="13">
        <v>8.8495575221238937E-3</v>
      </c>
      <c r="L32" s="14">
        <v>7</v>
      </c>
      <c r="M32" s="13">
        <v>3.3832769453842437E-3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-17</v>
      </c>
      <c r="T32" s="103">
        <v>-0.70833333333333337</v>
      </c>
      <c r="U32" s="83">
        <v>12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8</v>
      </c>
      <c r="D33" s="15">
        <v>2.3460410557184751E-2</v>
      </c>
      <c r="E33" s="16">
        <v>0</v>
      </c>
      <c r="F33" s="15">
        <v>0</v>
      </c>
      <c r="G33" s="16">
        <v>0</v>
      </c>
      <c r="H33" s="16">
        <v>-8</v>
      </c>
      <c r="I33" s="98">
        <v>-1</v>
      </c>
      <c r="J33" s="102">
        <v>3</v>
      </c>
      <c r="K33" s="13">
        <v>2.7002700270027003E-3</v>
      </c>
      <c r="L33" s="14">
        <v>7</v>
      </c>
      <c r="M33" s="13">
        <v>7.4309978768577496E-3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4</v>
      </c>
      <c r="T33" s="103">
        <v>1.3333333333333333</v>
      </c>
      <c r="U33" s="83">
        <v>7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14</v>
      </c>
      <c r="D34" s="87">
        <v>4.142011834319527E-2</v>
      </c>
      <c r="E34" s="85">
        <v>12</v>
      </c>
      <c r="F34" s="87">
        <v>3.669724770642202E-2</v>
      </c>
      <c r="G34" s="85">
        <v>0</v>
      </c>
      <c r="H34" s="85">
        <v>-2</v>
      </c>
      <c r="I34" s="100">
        <v>-0.14285714285714285</v>
      </c>
      <c r="J34" s="104">
        <v>23</v>
      </c>
      <c r="K34" s="92">
        <v>1.1078998073217727E-2</v>
      </c>
      <c r="L34" s="90">
        <v>13</v>
      </c>
      <c r="M34" s="92">
        <v>8.3493898522800265E-3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-10</v>
      </c>
      <c r="T34" s="105">
        <v>-0.43478260869565216</v>
      </c>
      <c r="U34" s="84">
        <v>25</v>
      </c>
      <c r="V34" s="82">
        <v>0</v>
      </c>
    </row>
    <row r="35" spans="1:22" ht="20.25" thickBot="1">
      <c r="A35" s="254" t="s">
        <v>40</v>
      </c>
      <c r="B35" s="255"/>
      <c r="C35" s="86">
        <v>186</v>
      </c>
      <c r="D35" s="88">
        <v>1.4849113843206131E-2</v>
      </c>
      <c r="E35" s="86">
        <v>231</v>
      </c>
      <c r="F35" s="88">
        <v>1.9501899535669057E-2</v>
      </c>
      <c r="G35" s="86">
        <v>0</v>
      </c>
      <c r="H35" s="86">
        <v>45</v>
      </c>
      <c r="I35" s="89">
        <v>0.24193548387096775</v>
      </c>
      <c r="J35" s="91">
        <v>227</v>
      </c>
      <c r="K35" s="93">
        <v>3.2509846043680631E-3</v>
      </c>
      <c r="L35" s="91">
        <v>187</v>
      </c>
      <c r="M35" s="93">
        <v>3.3347599686140237E-3</v>
      </c>
      <c r="N35" s="91">
        <v>1</v>
      </c>
      <c r="O35" s="91">
        <v>0</v>
      </c>
      <c r="P35" s="91">
        <v>0</v>
      </c>
      <c r="Q35" s="91">
        <v>1</v>
      </c>
      <c r="R35" s="91">
        <v>0</v>
      </c>
      <c r="S35" s="91">
        <v>-40</v>
      </c>
      <c r="T35" s="93">
        <v>-0.1762114537444934</v>
      </c>
      <c r="U35" s="101">
        <v>418</v>
      </c>
      <c r="V35" s="95">
        <v>1</v>
      </c>
    </row>
    <row r="39" spans="1:22">
      <c r="G39" s="33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view="pageBreakPreview" zoomScaleSheetLayoutView="10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U19" sqref="U19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78" t="s">
        <v>87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25" s="1" customFormat="1" ht="81.75" customHeight="1">
      <c r="A2" s="282" t="s">
        <v>44</v>
      </c>
      <c r="B2" s="283"/>
      <c r="C2" s="286" t="s">
        <v>62</v>
      </c>
      <c r="D2" s="287"/>
      <c r="E2" s="287"/>
      <c r="F2" s="288"/>
      <c r="G2" s="279" t="s">
        <v>63</v>
      </c>
      <c r="H2" s="280"/>
      <c r="I2" s="286" t="s">
        <v>64</v>
      </c>
      <c r="J2" s="287"/>
      <c r="K2" s="287"/>
      <c r="L2" s="288"/>
      <c r="M2" s="279" t="s">
        <v>63</v>
      </c>
      <c r="N2" s="280"/>
      <c r="O2" s="281" t="s">
        <v>65</v>
      </c>
      <c r="P2" s="280"/>
    </row>
    <row r="3" spans="1:25" ht="22.5" customHeight="1">
      <c r="A3" s="284"/>
      <c r="B3" s="285"/>
      <c r="C3" s="110">
        <v>2024</v>
      </c>
      <c r="D3" s="111" t="s">
        <v>1</v>
      </c>
      <c r="E3" s="112">
        <v>2025</v>
      </c>
      <c r="F3" s="113" t="s">
        <v>1</v>
      </c>
      <c r="G3" s="114" t="s">
        <v>37</v>
      </c>
      <c r="H3" s="115" t="s">
        <v>1</v>
      </c>
      <c r="I3" s="116">
        <v>2024</v>
      </c>
      <c r="J3" s="111" t="s">
        <v>1</v>
      </c>
      <c r="K3" s="112">
        <v>2025</v>
      </c>
      <c r="L3" s="113" t="s">
        <v>1</v>
      </c>
      <c r="M3" s="114" t="s">
        <v>37</v>
      </c>
      <c r="N3" s="117" t="s">
        <v>1</v>
      </c>
      <c r="O3" s="116">
        <v>2024</v>
      </c>
      <c r="P3" s="118">
        <v>2025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08">
        <v>1</v>
      </c>
      <c r="B4" s="119" t="s">
        <v>20</v>
      </c>
      <c r="C4" s="292">
        <v>23</v>
      </c>
      <c r="D4" s="134">
        <v>6.9465418302627601E-3</v>
      </c>
      <c r="E4" s="133">
        <v>13</v>
      </c>
      <c r="F4" s="134">
        <f>E4/Q4</f>
        <v>4.4905008635578586E-3</v>
      </c>
      <c r="G4" s="135">
        <f>E4-C4</f>
        <v>-10</v>
      </c>
      <c r="H4" s="136">
        <f>G4/C4</f>
        <v>-0.43478260869565216</v>
      </c>
      <c r="I4" s="292">
        <v>17</v>
      </c>
      <c r="J4" s="134">
        <v>5.1344004832376928E-3</v>
      </c>
      <c r="K4" s="135">
        <v>12</v>
      </c>
      <c r="L4" s="134">
        <f>K4/Q4</f>
        <v>4.1450777202072537E-3</v>
      </c>
      <c r="M4" s="135">
        <f>K4-I4</f>
        <v>-5</v>
      </c>
      <c r="N4" s="137">
        <f>M4/I4</f>
        <v>-0.29411764705882354</v>
      </c>
      <c r="O4" s="292">
        <v>1</v>
      </c>
      <c r="P4" s="138">
        <v>0</v>
      </c>
      <c r="Q4" s="289">
        <f>[1]Громад_Виправ!C7+[1]Громад_Виправ!M7+[1]Звільн_з_випр_УДЗ_і_Розш!C8+[1]Позб_права!C7+'[1]Пробаційний нагляд'!C8</f>
        <v>2895</v>
      </c>
      <c r="R4" s="290"/>
      <c r="S4" s="120"/>
      <c r="T4" s="121"/>
    </row>
    <row r="5" spans="1:25" s="18" customFormat="1" ht="21" customHeight="1">
      <c r="A5" s="108">
        <v>2</v>
      </c>
      <c r="B5" s="119" t="s">
        <v>2</v>
      </c>
      <c r="C5" s="292">
        <v>19</v>
      </c>
      <c r="D5" s="134">
        <v>9.3873517786561261E-3</v>
      </c>
      <c r="E5" s="133">
        <v>14</v>
      </c>
      <c r="F5" s="134">
        <f t="shared" ref="F5:F28" si="0">E5/Q5</f>
        <v>7.4074074074074077E-3</v>
      </c>
      <c r="G5" s="135">
        <f t="shared" ref="G5:G28" si="1">E5-C5</f>
        <v>-5</v>
      </c>
      <c r="H5" s="136">
        <f t="shared" ref="H5:H27" si="2">G5/C5</f>
        <v>-0.26315789473684209</v>
      </c>
      <c r="I5" s="292">
        <v>16</v>
      </c>
      <c r="J5" s="134">
        <v>7.9051383399209481E-3</v>
      </c>
      <c r="K5" s="135">
        <v>12</v>
      </c>
      <c r="L5" s="134">
        <f t="shared" ref="L5:L28" si="3">K5/Q5</f>
        <v>6.3492063492063492E-3</v>
      </c>
      <c r="M5" s="135">
        <f t="shared" ref="M5:M28" si="4">K5-I5</f>
        <v>-4</v>
      </c>
      <c r="N5" s="137">
        <f t="shared" ref="N5:N27" si="5">M5/I5</f>
        <v>-0.25</v>
      </c>
      <c r="O5" s="292">
        <v>0</v>
      </c>
      <c r="P5" s="138">
        <v>0</v>
      </c>
      <c r="Q5" s="289">
        <f>[1]Громад_Виправ!C8+[1]Громад_Виправ!M8+[1]Звільн_з_випр_УДЗ_і_Розш!C9+[1]Позб_права!C8+'[1]Пробаційний нагляд'!C9</f>
        <v>1890</v>
      </c>
      <c r="R5" s="290"/>
      <c r="S5" s="120"/>
      <c r="T5" s="121"/>
    </row>
    <row r="6" spans="1:25" s="18" customFormat="1" ht="21" customHeight="1">
      <c r="A6" s="108">
        <v>3</v>
      </c>
      <c r="B6" s="119" t="s">
        <v>3</v>
      </c>
      <c r="C6" s="292">
        <v>90</v>
      </c>
      <c r="D6" s="134">
        <v>9.1883614088820835E-3</v>
      </c>
      <c r="E6" s="133">
        <v>59</v>
      </c>
      <c r="F6" s="134">
        <f t="shared" si="0"/>
        <v>6.6931366988088482E-3</v>
      </c>
      <c r="G6" s="135">
        <f t="shared" si="1"/>
        <v>-31</v>
      </c>
      <c r="H6" s="136">
        <f t="shared" si="2"/>
        <v>-0.34444444444444444</v>
      </c>
      <c r="I6" s="292">
        <v>65</v>
      </c>
      <c r="J6" s="134">
        <v>6.636038795303726E-3</v>
      </c>
      <c r="K6" s="135">
        <v>35</v>
      </c>
      <c r="L6" s="134">
        <f t="shared" si="3"/>
        <v>3.9705048213272828E-3</v>
      </c>
      <c r="M6" s="135">
        <f t="shared" si="4"/>
        <v>-30</v>
      </c>
      <c r="N6" s="137">
        <f t="shared" si="5"/>
        <v>-0.46153846153846156</v>
      </c>
      <c r="O6" s="292">
        <v>1</v>
      </c>
      <c r="P6" s="138">
        <v>0</v>
      </c>
      <c r="Q6" s="289">
        <f>[1]Громад_Виправ!C9+[1]Громад_Виправ!M9+[1]Звільн_з_випр_УДЗ_і_Розш!C10+[1]Позб_права!C9+'[1]Пробаційний нагляд'!C10</f>
        <v>8815</v>
      </c>
      <c r="R6" s="290"/>
      <c r="S6" s="120"/>
      <c r="T6" s="121"/>
    </row>
    <row r="7" spans="1:25" s="18" customFormat="1" ht="21" customHeight="1">
      <c r="A7" s="108">
        <v>4</v>
      </c>
      <c r="B7" s="119" t="s">
        <v>21</v>
      </c>
      <c r="C7" s="292">
        <v>17</v>
      </c>
      <c r="D7" s="134">
        <v>6.5059318790662074E-3</v>
      </c>
      <c r="E7" s="133">
        <v>8</v>
      </c>
      <c r="F7" s="134">
        <f t="shared" si="0"/>
        <v>3.8424591738712775E-3</v>
      </c>
      <c r="G7" s="135">
        <f t="shared" si="1"/>
        <v>-9</v>
      </c>
      <c r="H7" s="136">
        <f t="shared" si="2"/>
        <v>-0.52941176470588236</v>
      </c>
      <c r="I7" s="292">
        <v>11</v>
      </c>
      <c r="J7" s="134">
        <v>4.2097206276310757E-3</v>
      </c>
      <c r="K7" s="135">
        <v>3</v>
      </c>
      <c r="L7" s="134">
        <f t="shared" si="3"/>
        <v>1.440922190201729E-3</v>
      </c>
      <c r="M7" s="135">
        <f t="shared" si="4"/>
        <v>-8</v>
      </c>
      <c r="N7" s="137">
        <f t="shared" si="5"/>
        <v>-0.72727272727272729</v>
      </c>
      <c r="O7" s="292">
        <v>0</v>
      </c>
      <c r="P7" s="138">
        <v>0</v>
      </c>
      <c r="Q7" s="289">
        <f>[1]Громад_Виправ!C10+[1]Громад_Виправ!M10+[1]Звільн_з_випр_УДЗ_і_Розш!C11+[1]Позб_права!C10+'[1]Пробаційний нагляд'!C11</f>
        <v>2082</v>
      </c>
      <c r="R7" s="290"/>
      <c r="S7" s="120"/>
      <c r="T7" s="122"/>
    </row>
    <row r="8" spans="1:25" s="18" customFormat="1" ht="21" customHeight="1">
      <c r="A8" s="108">
        <v>5</v>
      </c>
      <c r="B8" s="119" t="s">
        <v>4</v>
      </c>
      <c r="C8" s="292">
        <v>24</v>
      </c>
      <c r="D8" s="134">
        <v>7.4557315936626279E-3</v>
      </c>
      <c r="E8" s="133">
        <v>14</v>
      </c>
      <c r="F8" s="134">
        <f t="shared" si="0"/>
        <v>4.7912388774811769E-3</v>
      </c>
      <c r="G8" s="135">
        <f>E8-C8</f>
        <v>-10</v>
      </c>
      <c r="H8" s="136">
        <f t="shared" si="2"/>
        <v>-0.41666666666666669</v>
      </c>
      <c r="I8" s="292">
        <v>19</v>
      </c>
      <c r="J8" s="134">
        <v>5.9024541783162469E-3</v>
      </c>
      <c r="K8" s="135">
        <v>13</v>
      </c>
      <c r="L8" s="134">
        <f t="shared" si="3"/>
        <v>4.4490075290896649E-3</v>
      </c>
      <c r="M8" s="135">
        <f t="shared" si="4"/>
        <v>-6</v>
      </c>
      <c r="N8" s="137">
        <f t="shared" si="5"/>
        <v>-0.31578947368421051</v>
      </c>
      <c r="O8" s="292">
        <v>1</v>
      </c>
      <c r="P8" s="138">
        <v>1</v>
      </c>
      <c r="Q8" s="289">
        <f>[1]Громад_Виправ!C11+[1]Громад_Виправ!M11+[1]Звільн_з_випр_УДЗ_і_Розш!C12+[1]Позб_права!C11+'[1]Пробаційний нагляд'!C12</f>
        <v>2922</v>
      </c>
      <c r="R8" s="290"/>
      <c r="S8" s="120"/>
      <c r="T8" s="121"/>
    </row>
    <row r="9" spans="1:25" s="18" customFormat="1" ht="21" customHeight="1">
      <c r="A9" s="108">
        <v>6</v>
      </c>
      <c r="B9" s="119" t="s">
        <v>5</v>
      </c>
      <c r="C9" s="292">
        <v>18</v>
      </c>
      <c r="D9" s="134">
        <v>6.114130434782609E-3</v>
      </c>
      <c r="E9" s="133">
        <v>7</v>
      </c>
      <c r="F9" s="134">
        <f t="shared" si="0"/>
        <v>2.6565464895635673E-3</v>
      </c>
      <c r="G9" s="135">
        <f t="shared" si="1"/>
        <v>-11</v>
      </c>
      <c r="H9" s="136">
        <f t="shared" si="2"/>
        <v>-0.61111111111111116</v>
      </c>
      <c r="I9" s="292">
        <v>13</v>
      </c>
      <c r="J9" s="134">
        <v>4.4157608695652171E-3</v>
      </c>
      <c r="K9" s="135">
        <v>5</v>
      </c>
      <c r="L9" s="134">
        <f t="shared" si="3"/>
        <v>1.8975332068311196E-3</v>
      </c>
      <c r="M9" s="135">
        <f t="shared" si="4"/>
        <v>-8</v>
      </c>
      <c r="N9" s="137">
        <f t="shared" si="5"/>
        <v>-0.61538461538461542</v>
      </c>
      <c r="O9" s="292">
        <v>0</v>
      </c>
      <c r="P9" s="132">
        <v>0</v>
      </c>
      <c r="Q9" s="289">
        <f>[1]Громад_Виправ!C12+[1]Громад_Виправ!M12+[1]Звільн_з_випр_УДЗ_і_Розш!C13+[1]Позб_права!C12+'[1]Пробаційний нагляд'!C13</f>
        <v>2635</v>
      </c>
      <c r="R9" s="290"/>
      <c r="S9" s="120"/>
      <c r="T9" s="121"/>
    </row>
    <row r="10" spans="1:25" s="18" customFormat="1" ht="21" customHeight="1">
      <c r="A10" s="108">
        <v>7</v>
      </c>
      <c r="B10" s="119" t="s">
        <v>6</v>
      </c>
      <c r="C10" s="292">
        <v>26</v>
      </c>
      <c r="D10" s="134">
        <v>9.1807909604519778E-3</v>
      </c>
      <c r="E10" s="133">
        <v>8</v>
      </c>
      <c r="F10" s="134">
        <f t="shared" si="0"/>
        <v>3.5149384885764497E-3</v>
      </c>
      <c r="G10" s="135">
        <f t="shared" si="1"/>
        <v>-18</v>
      </c>
      <c r="H10" s="136">
        <f t="shared" si="2"/>
        <v>-0.69230769230769229</v>
      </c>
      <c r="I10" s="292">
        <v>22</v>
      </c>
      <c r="J10" s="134">
        <v>7.7683615819209044E-3</v>
      </c>
      <c r="K10" s="135">
        <v>6</v>
      </c>
      <c r="L10" s="134">
        <f t="shared" si="3"/>
        <v>2.6362038664323375E-3</v>
      </c>
      <c r="M10" s="135">
        <f t="shared" si="4"/>
        <v>-16</v>
      </c>
      <c r="N10" s="137">
        <f t="shared" si="5"/>
        <v>-0.72727272727272729</v>
      </c>
      <c r="O10" s="292">
        <v>0</v>
      </c>
      <c r="P10" s="138">
        <v>0</v>
      </c>
      <c r="Q10" s="289">
        <f>[1]Громад_Виправ!C13+[1]Громад_Виправ!M13+[1]Звільн_з_випр_УДЗ_і_Розш!C14+[1]Позб_права!C13+'[1]Пробаційний нагляд'!C14</f>
        <v>2276</v>
      </c>
      <c r="R10" s="290"/>
      <c r="S10" s="120"/>
      <c r="T10" s="121"/>
      <c r="X10" s="18" t="s">
        <v>60</v>
      </c>
    </row>
    <row r="11" spans="1:25" s="18" customFormat="1" ht="21" customHeight="1">
      <c r="A11" s="108">
        <v>8</v>
      </c>
      <c r="B11" s="119" t="s">
        <v>22</v>
      </c>
      <c r="C11" s="292">
        <v>38</v>
      </c>
      <c r="D11" s="134">
        <v>2.3128423615337797E-2</v>
      </c>
      <c r="E11" s="133">
        <v>30</v>
      </c>
      <c r="F11" s="134">
        <f t="shared" si="0"/>
        <v>1.8761726078799251E-2</v>
      </c>
      <c r="G11" s="135">
        <f t="shared" si="1"/>
        <v>-8</v>
      </c>
      <c r="H11" s="136">
        <f t="shared" si="2"/>
        <v>-0.21052631578947367</v>
      </c>
      <c r="I11" s="292">
        <v>22</v>
      </c>
      <c r="J11" s="134">
        <v>1.3390139987827145E-2</v>
      </c>
      <c r="K11" s="135">
        <v>17</v>
      </c>
      <c r="L11" s="134">
        <f t="shared" si="3"/>
        <v>1.0631644777986242E-2</v>
      </c>
      <c r="M11" s="135">
        <f t="shared" si="4"/>
        <v>-5</v>
      </c>
      <c r="N11" s="137">
        <f t="shared" si="5"/>
        <v>-0.22727272727272727</v>
      </c>
      <c r="O11" s="292">
        <v>0</v>
      </c>
      <c r="P11" s="138">
        <v>0</v>
      </c>
      <c r="Q11" s="289">
        <f>[1]Громад_Виправ!C14+[1]Громад_Виправ!M14+[1]Звільн_з_випр_УДЗ_і_Розш!C15+[1]Позб_права!C14+'[1]Пробаційний нагляд'!C15</f>
        <v>1599</v>
      </c>
      <c r="R11" s="290"/>
      <c r="S11" s="120"/>
      <c r="T11" s="121"/>
    </row>
    <row r="12" spans="1:25" s="18" customFormat="1" ht="21" customHeight="1">
      <c r="A12" s="108">
        <v>9</v>
      </c>
      <c r="B12" s="119" t="s">
        <v>66</v>
      </c>
      <c r="C12" s="293">
        <v>55</v>
      </c>
      <c r="D12" s="134">
        <v>4.3327556325823222E-3</v>
      </c>
      <c r="E12" s="133">
        <v>27</v>
      </c>
      <c r="F12" s="134">
        <f t="shared" si="0"/>
        <v>2.2362100380983931E-3</v>
      </c>
      <c r="G12" s="135">
        <f t="shared" si="1"/>
        <v>-28</v>
      </c>
      <c r="H12" s="136">
        <f t="shared" si="2"/>
        <v>-0.50909090909090904</v>
      </c>
      <c r="I12" s="293">
        <v>39</v>
      </c>
      <c r="J12" s="134">
        <v>3.0723176303765558E-3</v>
      </c>
      <c r="K12" s="135">
        <v>22</v>
      </c>
      <c r="L12" s="134">
        <f t="shared" si="3"/>
        <v>1.8220970680801723E-3</v>
      </c>
      <c r="M12" s="135">
        <f t="shared" si="4"/>
        <v>-17</v>
      </c>
      <c r="N12" s="137">
        <f t="shared" si="5"/>
        <v>-0.4358974358974359</v>
      </c>
      <c r="O12" s="293">
        <v>0</v>
      </c>
      <c r="P12" s="138">
        <v>0</v>
      </c>
      <c r="Q12" s="289">
        <f>[1]Громад_Виправ!C15+[1]Громад_Виправ!M15+[1]Звільн_з_випр_УДЗ_і_Розш!C16+[1]Позб_права!C15+'[1]Пробаційний нагляд'!C16</f>
        <v>12074</v>
      </c>
      <c r="R12" s="290"/>
      <c r="S12" s="120"/>
      <c r="T12" s="121"/>
    </row>
    <row r="13" spans="1:25" s="18" customFormat="1" ht="21" customHeight="1">
      <c r="A13" s="108">
        <v>10</v>
      </c>
      <c r="B13" s="119" t="s">
        <v>7</v>
      </c>
      <c r="C13" s="292">
        <v>17</v>
      </c>
      <c r="D13" s="134">
        <v>6.8520757758968156E-3</v>
      </c>
      <c r="E13" s="133">
        <v>12</v>
      </c>
      <c r="F13" s="134">
        <f t="shared" si="0"/>
        <v>5.7609217474795969E-3</v>
      </c>
      <c r="G13" s="135">
        <f t="shared" si="1"/>
        <v>-5</v>
      </c>
      <c r="H13" s="136">
        <f t="shared" si="2"/>
        <v>-0.29411764705882354</v>
      </c>
      <c r="I13" s="292">
        <v>17</v>
      </c>
      <c r="J13" s="134">
        <v>6.8520757758968156E-3</v>
      </c>
      <c r="K13" s="135">
        <v>9</v>
      </c>
      <c r="L13" s="134">
        <f t="shared" si="3"/>
        <v>4.3206913106096975E-3</v>
      </c>
      <c r="M13" s="135">
        <f t="shared" si="4"/>
        <v>-8</v>
      </c>
      <c r="N13" s="137">
        <f t="shared" si="5"/>
        <v>-0.47058823529411764</v>
      </c>
      <c r="O13" s="292">
        <v>0</v>
      </c>
      <c r="P13" s="138">
        <v>0</v>
      </c>
      <c r="Q13" s="289">
        <f>[1]Громад_Виправ!C16+[1]Громад_Виправ!M16+[1]Звільн_з_випр_УДЗ_і_Розш!C17+[1]Позб_права!C16+'[1]Пробаційний нагляд'!C17</f>
        <v>2083</v>
      </c>
      <c r="R13" s="290"/>
      <c r="S13" s="120"/>
      <c r="T13" s="121"/>
    </row>
    <row r="14" spans="1:25" s="18" customFormat="1" ht="21" customHeight="1">
      <c r="A14" s="108">
        <v>11</v>
      </c>
      <c r="B14" s="119" t="s">
        <v>23</v>
      </c>
      <c r="C14" s="292">
        <v>1</v>
      </c>
      <c r="D14" s="134">
        <v>1.7452006980802793E-3</v>
      </c>
      <c r="E14" s="133">
        <v>0</v>
      </c>
      <c r="F14" s="134">
        <f t="shared" si="0"/>
        <v>0</v>
      </c>
      <c r="G14" s="135">
        <f t="shared" si="1"/>
        <v>-1</v>
      </c>
      <c r="H14" s="136">
        <f t="shared" si="2"/>
        <v>-1</v>
      </c>
      <c r="I14" s="292">
        <v>1</v>
      </c>
      <c r="J14" s="134">
        <v>1.7452006980802793E-3</v>
      </c>
      <c r="K14" s="135">
        <v>0</v>
      </c>
      <c r="L14" s="134">
        <f t="shared" si="3"/>
        <v>0</v>
      </c>
      <c r="M14" s="135">
        <f t="shared" si="4"/>
        <v>-1</v>
      </c>
      <c r="N14" s="137">
        <f t="shared" si="5"/>
        <v>-1</v>
      </c>
      <c r="O14" s="292">
        <v>0</v>
      </c>
      <c r="P14" s="138">
        <v>0</v>
      </c>
      <c r="Q14" s="289">
        <f>[1]Громад_Виправ!C17+[1]Громад_Виправ!M17+[1]Звільн_з_випр_УДЗ_і_Розш!C18+[1]Позб_права!C17+'[1]Пробаційний нагляд'!C18</f>
        <v>353</v>
      </c>
      <c r="R14" s="290"/>
      <c r="S14" s="120"/>
      <c r="T14" s="122"/>
    </row>
    <row r="15" spans="1:25" s="18" customFormat="1" ht="21" customHeight="1">
      <c r="A15" s="108">
        <v>12</v>
      </c>
      <c r="B15" s="119" t="s">
        <v>8</v>
      </c>
      <c r="C15" s="292">
        <v>30</v>
      </c>
      <c r="D15" s="134">
        <v>7.6316458916306281E-3</v>
      </c>
      <c r="E15" s="133">
        <v>24</v>
      </c>
      <c r="F15" s="134">
        <f t="shared" si="0"/>
        <v>6.6426792139496265E-3</v>
      </c>
      <c r="G15" s="135">
        <f t="shared" si="1"/>
        <v>-6</v>
      </c>
      <c r="H15" s="136">
        <f t="shared" si="2"/>
        <v>-0.2</v>
      </c>
      <c r="I15" s="292">
        <v>20</v>
      </c>
      <c r="J15" s="134">
        <v>5.0877639277537526E-3</v>
      </c>
      <c r="K15" s="135">
        <v>15</v>
      </c>
      <c r="L15" s="134">
        <f t="shared" si="3"/>
        <v>4.1516745087185163E-3</v>
      </c>
      <c r="M15" s="135">
        <f t="shared" si="4"/>
        <v>-5</v>
      </c>
      <c r="N15" s="137">
        <f t="shared" si="5"/>
        <v>-0.25</v>
      </c>
      <c r="O15" s="292">
        <v>0</v>
      </c>
      <c r="P15" s="138">
        <v>2</v>
      </c>
      <c r="Q15" s="289">
        <f>[1]Громад_Виправ!C18+[1]Громад_Виправ!M18+[1]Звільн_з_випр_УДЗ_і_Розш!C19+[1]Позб_права!C18+'[1]Пробаційний нагляд'!C19</f>
        <v>3613</v>
      </c>
      <c r="R15" s="290"/>
      <c r="S15" s="120"/>
      <c r="T15" s="121"/>
    </row>
    <row r="16" spans="1:25" s="18" customFormat="1" ht="21" customHeight="1">
      <c r="A16" s="108">
        <v>13</v>
      </c>
      <c r="B16" s="119" t="s">
        <v>9</v>
      </c>
      <c r="C16" s="292">
        <v>15</v>
      </c>
      <c r="D16" s="134">
        <v>5.5228276877761417E-3</v>
      </c>
      <c r="E16" s="133">
        <v>15</v>
      </c>
      <c r="F16" s="134">
        <f t="shared" si="0"/>
        <v>6.2761506276150627E-3</v>
      </c>
      <c r="G16" s="135">
        <f t="shared" si="1"/>
        <v>0</v>
      </c>
      <c r="H16" s="136">
        <f t="shared" si="2"/>
        <v>0</v>
      </c>
      <c r="I16" s="292">
        <v>11</v>
      </c>
      <c r="J16" s="134">
        <v>4.050073637702504E-3</v>
      </c>
      <c r="K16" s="135">
        <v>9</v>
      </c>
      <c r="L16" s="134">
        <f t="shared" si="3"/>
        <v>3.7656903765690376E-3</v>
      </c>
      <c r="M16" s="135">
        <f t="shared" si="4"/>
        <v>-2</v>
      </c>
      <c r="N16" s="137">
        <f t="shared" si="5"/>
        <v>-0.18181818181818182</v>
      </c>
      <c r="O16" s="292">
        <v>0</v>
      </c>
      <c r="P16" s="138">
        <v>0</v>
      </c>
      <c r="Q16" s="289">
        <f>[1]Громад_Виправ!C19+[1]Громад_Виправ!M19+[1]Звільн_з_випр_УДЗ_і_Розш!C20+[1]Позб_права!C19+'[1]Пробаційний нагляд'!C20</f>
        <v>2390</v>
      </c>
      <c r="R16" s="290"/>
      <c r="S16" s="120"/>
      <c r="T16" s="121"/>
    </row>
    <row r="17" spans="1:20" s="18" customFormat="1" ht="21" customHeight="1">
      <c r="A17" s="108">
        <v>14</v>
      </c>
      <c r="B17" s="119" t="s">
        <v>24</v>
      </c>
      <c r="C17" s="292">
        <v>9</v>
      </c>
      <c r="D17" s="134">
        <v>1.4624634384140397E-3</v>
      </c>
      <c r="E17" s="133">
        <v>17</v>
      </c>
      <c r="F17" s="134">
        <f t="shared" si="0"/>
        <v>2.8108465608465607E-3</v>
      </c>
      <c r="G17" s="135">
        <f t="shared" si="1"/>
        <v>8</v>
      </c>
      <c r="H17" s="136">
        <f t="shared" si="2"/>
        <v>0.88888888888888884</v>
      </c>
      <c r="I17" s="292">
        <v>7</v>
      </c>
      <c r="J17" s="134">
        <v>1.1374715632109197E-3</v>
      </c>
      <c r="K17" s="135">
        <v>14</v>
      </c>
      <c r="L17" s="134">
        <f t="shared" si="3"/>
        <v>2.3148148148148147E-3</v>
      </c>
      <c r="M17" s="135">
        <f t="shared" si="4"/>
        <v>7</v>
      </c>
      <c r="N17" s="137">
        <f t="shared" si="5"/>
        <v>1</v>
      </c>
      <c r="O17" s="292">
        <v>2</v>
      </c>
      <c r="P17" s="138">
        <v>1</v>
      </c>
      <c r="Q17" s="289">
        <f>[1]Громад_Виправ!C20+[1]Громад_Виправ!M20+[1]Звільн_з_випр_УДЗ_і_Розш!C21+[1]Позб_права!C20+'[1]Пробаційний нагляд'!C21</f>
        <v>6048</v>
      </c>
      <c r="R17" s="290"/>
      <c r="S17" s="120"/>
      <c r="T17" s="121"/>
    </row>
    <row r="18" spans="1:20" s="18" customFormat="1" ht="21" customHeight="1">
      <c r="A18" s="108">
        <v>15</v>
      </c>
      <c r="B18" s="119" t="s">
        <v>10</v>
      </c>
      <c r="C18" s="292">
        <v>67</v>
      </c>
      <c r="D18" s="134">
        <v>1.6421568627450981E-2</v>
      </c>
      <c r="E18" s="133">
        <v>46</v>
      </c>
      <c r="F18" s="134">
        <f t="shared" si="0"/>
        <v>1.3797240551889621E-2</v>
      </c>
      <c r="G18" s="135">
        <f t="shared" si="1"/>
        <v>-21</v>
      </c>
      <c r="H18" s="136">
        <f t="shared" si="2"/>
        <v>-0.31343283582089554</v>
      </c>
      <c r="I18" s="292">
        <v>51</v>
      </c>
      <c r="J18" s="134">
        <v>1.2500000000000001E-2</v>
      </c>
      <c r="K18" s="135">
        <v>37</v>
      </c>
      <c r="L18" s="134">
        <f t="shared" si="3"/>
        <v>1.1097780443911218E-2</v>
      </c>
      <c r="M18" s="135">
        <f t="shared" si="4"/>
        <v>-14</v>
      </c>
      <c r="N18" s="137">
        <f t="shared" si="5"/>
        <v>-0.27450980392156865</v>
      </c>
      <c r="O18" s="292">
        <v>1</v>
      </c>
      <c r="P18" s="138">
        <v>0</v>
      </c>
      <c r="Q18" s="289">
        <f>[1]Громад_Виправ!C21+[1]Громад_Виправ!M21+[1]Звільн_з_випр_УДЗ_і_Розш!C22+[1]Позб_права!C21+'[1]Пробаційний нагляд'!C22</f>
        <v>3334</v>
      </c>
      <c r="R18" s="290"/>
      <c r="S18" s="120"/>
      <c r="T18" s="121"/>
    </row>
    <row r="19" spans="1:20" s="18" customFormat="1" ht="21" customHeight="1">
      <c r="A19" s="108">
        <v>16</v>
      </c>
      <c r="B19" s="119" t="s">
        <v>11</v>
      </c>
      <c r="C19" s="292">
        <v>5</v>
      </c>
      <c r="D19" s="134">
        <v>2.1285653469561515E-3</v>
      </c>
      <c r="E19" s="133">
        <v>3</v>
      </c>
      <c r="F19" s="134">
        <f t="shared" si="0"/>
        <v>1.5113350125944584E-3</v>
      </c>
      <c r="G19" s="135">
        <f t="shared" si="1"/>
        <v>-2</v>
      </c>
      <c r="H19" s="136">
        <f t="shared" si="2"/>
        <v>-0.4</v>
      </c>
      <c r="I19" s="292">
        <v>3</v>
      </c>
      <c r="J19" s="134">
        <v>1.277139208173691E-3</v>
      </c>
      <c r="K19" s="135">
        <v>2</v>
      </c>
      <c r="L19" s="134">
        <f t="shared" si="3"/>
        <v>1.0075566750629723E-3</v>
      </c>
      <c r="M19" s="135">
        <f t="shared" si="4"/>
        <v>-1</v>
      </c>
      <c r="N19" s="137">
        <f t="shared" si="5"/>
        <v>-0.33333333333333331</v>
      </c>
      <c r="O19" s="292">
        <v>0</v>
      </c>
      <c r="P19" s="138">
        <v>0</v>
      </c>
      <c r="Q19" s="289">
        <f>[1]Громад_Виправ!C22+[1]Громад_Виправ!M22+[1]Звільн_з_випр_УДЗ_і_Розш!C23+[1]Позб_права!C22+'[1]Пробаційний нагляд'!C23</f>
        <v>1985</v>
      </c>
      <c r="R19" s="290"/>
      <c r="S19" s="120"/>
      <c r="T19" s="121"/>
    </row>
    <row r="20" spans="1:20" s="18" customFormat="1" ht="21" customHeight="1">
      <c r="A20" s="108">
        <v>17</v>
      </c>
      <c r="B20" s="119" t="s">
        <v>12</v>
      </c>
      <c r="C20" s="292">
        <v>34</v>
      </c>
      <c r="D20" s="134">
        <v>1.7059708981435023E-2</v>
      </c>
      <c r="E20" s="133">
        <v>20</v>
      </c>
      <c r="F20" s="134">
        <f t="shared" si="0"/>
        <v>1.0934937124111536E-2</v>
      </c>
      <c r="G20" s="135">
        <f t="shared" si="1"/>
        <v>-14</v>
      </c>
      <c r="H20" s="136">
        <f t="shared" si="2"/>
        <v>-0.41176470588235292</v>
      </c>
      <c r="I20" s="292">
        <v>25</v>
      </c>
      <c r="J20" s="134">
        <v>1.2543903662819869E-2</v>
      </c>
      <c r="K20" s="135">
        <v>14</v>
      </c>
      <c r="L20" s="134">
        <f t="shared" si="3"/>
        <v>7.654455986878075E-3</v>
      </c>
      <c r="M20" s="135">
        <f t="shared" si="4"/>
        <v>-11</v>
      </c>
      <c r="N20" s="137">
        <f t="shared" si="5"/>
        <v>-0.44</v>
      </c>
      <c r="O20" s="292">
        <v>0</v>
      </c>
      <c r="P20" s="138">
        <v>0</v>
      </c>
      <c r="Q20" s="289">
        <f>[1]Громад_Виправ!C23+[1]Громад_Виправ!M23+[1]Звільн_з_випр_УДЗ_і_Розш!C24+[1]Позб_права!C23+'[1]Пробаційний нагляд'!C24</f>
        <v>1829</v>
      </c>
      <c r="R20" s="290"/>
      <c r="S20" s="120"/>
      <c r="T20" s="120"/>
    </row>
    <row r="21" spans="1:20" s="18" customFormat="1" ht="21" customHeight="1">
      <c r="A21" s="108">
        <v>18</v>
      </c>
      <c r="B21" s="119" t="s">
        <v>13</v>
      </c>
      <c r="C21" s="292">
        <v>20</v>
      </c>
      <c r="D21" s="134">
        <v>1.3046314416177429E-2</v>
      </c>
      <c r="E21" s="133">
        <v>25</v>
      </c>
      <c r="F21" s="134">
        <f t="shared" si="0"/>
        <v>1.9470404984423675E-2</v>
      </c>
      <c r="G21" s="135">
        <f t="shared" si="1"/>
        <v>5</v>
      </c>
      <c r="H21" s="136">
        <f t="shared" si="2"/>
        <v>0.25</v>
      </c>
      <c r="I21" s="292">
        <v>11</v>
      </c>
      <c r="J21" s="134">
        <v>7.175472928897586E-3</v>
      </c>
      <c r="K21" s="135">
        <v>9</v>
      </c>
      <c r="L21" s="134">
        <f t="shared" si="3"/>
        <v>7.0093457943925233E-3</v>
      </c>
      <c r="M21" s="135">
        <f t="shared" si="4"/>
        <v>-2</v>
      </c>
      <c r="N21" s="137">
        <f t="shared" si="5"/>
        <v>-0.18181818181818182</v>
      </c>
      <c r="O21" s="292">
        <v>0</v>
      </c>
      <c r="P21" s="138">
        <v>0</v>
      </c>
      <c r="Q21" s="289">
        <f>[1]Громад_Виправ!C24+[1]Громад_Виправ!M24+[1]Звільн_з_випр_УДЗ_і_Розш!C25+[1]Позб_права!C24+'[1]Пробаційний нагляд'!C25</f>
        <v>1284</v>
      </c>
      <c r="R21" s="290"/>
      <c r="S21" s="120"/>
      <c r="T21" s="120"/>
    </row>
    <row r="22" spans="1:20" s="18" customFormat="1" ht="21" customHeight="1">
      <c r="A22" s="108">
        <v>19</v>
      </c>
      <c r="B22" s="119" t="s">
        <v>14</v>
      </c>
      <c r="C22" s="292">
        <v>48</v>
      </c>
      <c r="D22" s="134">
        <v>8.1218274111675131E-3</v>
      </c>
      <c r="E22" s="133">
        <v>37</v>
      </c>
      <c r="F22" s="134">
        <f t="shared" si="0"/>
        <v>6.8404511000184874E-3</v>
      </c>
      <c r="G22" s="135">
        <f t="shared" si="1"/>
        <v>-11</v>
      </c>
      <c r="H22" s="136">
        <f t="shared" si="2"/>
        <v>-0.22916666666666666</v>
      </c>
      <c r="I22" s="292">
        <v>36</v>
      </c>
      <c r="J22" s="134">
        <v>6.0913705583756344E-3</v>
      </c>
      <c r="K22" s="135">
        <v>29</v>
      </c>
      <c r="L22" s="134">
        <f t="shared" si="3"/>
        <v>5.3614346459604362E-3</v>
      </c>
      <c r="M22" s="135">
        <f t="shared" si="4"/>
        <v>-7</v>
      </c>
      <c r="N22" s="137">
        <f t="shared" si="5"/>
        <v>-0.19444444444444445</v>
      </c>
      <c r="O22" s="292">
        <v>1</v>
      </c>
      <c r="P22" s="138">
        <v>0</v>
      </c>
      <c r="Q22" s="289">
        <f>[1]Громад_Виправ!C25+[1]Громад_Виправ!M25+[1]Звільн_з_випр_УДЗ_і_Розш!C26+[1]Позб_права!C25+'[1]Пробаційний нагляд'!C26</f>
        <v>5409</v>
      </c>
      <c r="R22" s="290"/>
      <c r="S22" s="120"/>
      <c r="T22" s="120"/>
    </row>
    <row r="23" spans="1:20" s="18" customFormat="1" ht="21" customHeight="1">
      <c r="A23" s="108">
        <v>20</v>
      </c>
      <c r="B23" s="119" t="s">
        <v>15</v>
      </c>
      <c r="C23" s="292">
        <v>14</v>
      </c>
      <c r="D23" s="134">
        <v>1.383399209486166E-2</v>
      </c>
      <c r="E23" s="133">
        <v>13</v>
      </c>
      <c r="F23" s="134">
        <f t="shared" si="0"/>
        <v>1.3471502590673576E-2</v>
      </c>
      <c r="G23" s="135">
        <f t="shared" si="1"/>
        <v>-1</v>
      </c>
      <c r="H23" s="136">
        <f t="shared" si="2"/>
        <v>-7.1428571428571425E-2</v>
      </c>
      <c r="I23" s="292">
        <v>8</v>
      </c>
      <c r="J23" s="134">
        <v>7.9051383399209481E-3</v>
      </c>
      <c r="K23" s="135">
        <v>4</v>
      </c>
      <c r="L23" s="134">
        <f t="shared" si="3"/>
        <v>4.1450777202072537E-3</v>
      </c>
      <c r="M23" s="135">
        <f t="shared" si="4"/>
        <v>-4</v>
      </c>
      <c r="N23" s="137">
        <f t="shared" si="5"/>
        <v>-0.5</v>
      </c>
      <c r="O23" s="292">
        <v>0</v>
      </c>
      <c r="P23" s="138">
        <v>0</v>
      </c>
      <c r="Q23" s="289">
        <f>[1]Громад_Виправ!C26+[1]Громад_Виправ!M26+[1]Звільн_з_випр_УДЗ_і_Розш!C27+[1]Позб_права!C26+'[1]Пробаційний нагляд'!C27</f>
        <v>965</v>
      </c>
      <c r="R23" s="290"/>
      <c r="S23" s="120"/>
      <c r="T23" s="120"/>
    </row>
    <row r="24" spans="1:20" s="18" customFormat="1" ht="21" customHeight="1">
      <c r="A24" s="108">
        <v>21</v>
      </c>
      <c r="B24" s="119" t="s">
        <v>16</v>
      </c>
      <c r="C24" s="292">
        <v>21</v>
      </c>
      <c r="D24" s="134">
        <v>9.3582887700534752E-3</v>
      </c>
      <c r="E24" s="133">
        <v>28</v>
      </c>
      <c r="F24" s="134">
        <f t="shared" si="0"/>
        <v>1.444043321299639E-2</v>
      </c>
      <c r="G24" s="135">
        <f t="shared" si="1"/>
        <v>7</v>
      </c>
      <c r="H24" s="136">
        <f t="shared" si="2"/>
        <v>0.33333333333333331</v>
      </c>
      <c r="I24" s="292">
        <v>19</v>
      </c>
      <c r="J24" s="134">
        <v>8.4670231729055256E-3</v>
      </c>
      <c r="K24" s="135">
        <v>21</v>
      </c>
      <c r="L24" s="134">
        <f t="shared" si="3"/>
        <v>1.0830324909747292E-2</v>
      </c>
      <c r="M24" s="135">
        <f t="shared" si="4"/>
        <v>2</v>
      </c>
      <c r="N24" s="137">
        <f t="shared" si="5"/>
        <v>0.10526315789473684</v>
      </c>
      <c r="O24" s="292">
        <v>0</v>
      </c>
      <c r="P24" s="138">
        <v>1</v>
      </c>
      <c r="Q24" s="289">
        <f>[1]Громад_Виправ!C27+[1]Громад_Виправ!M27+[1]Звільн_з_випр_УДЗ_і_Розш!C28+[1]Позб_права!C27+'[1]Пробаційний нагляд'!C28</f>
        <v>1939</v>
      </c>
      <c r="R24" s="290"/>
      <c r="S24" s="120"/>
      <c r="T24" s="120"/>
    </row>
    <row r="25" spans="1:20" s="18" customFormat="1" ht="21" customHeight="1">
      <c r="A25" s="108">
        <v>22</v>
      </c>
      <c r="B25" s="119" t="s">
        <v>17</v>
      </c>
      <c r="C25" s="292">
        <v>34</v>
      </c>
      <c r="D25" s="134">
        <v>1.1340893929286191E-2</v>
      </c>
      <c r="E25" s="133">
        <v>26</v>
      </c>
      <c r="F25" s="134">
        <f t="shared" si="0"/>
        <v>1.0513546300040437E-2</v>
      </c>
      <c r="G25" s="135">
        <f t="shared" si="1"/>
        <v>-8</v>
      </c>
      <c r="H25" s="136">
        <f t="shared" si="2"/>
        <v>-0.23529411764705882</v>
      </c>
      <c r="I25" s="292">
        <v>24</v>
      </c>
      <c r="J25" s="134">
        <v>8.0053368912608412E-3</v>
      </c>
      <c r="K25" s="135">
        <v>22</v>
      </c>
      <c r="L25" s="134">
        <f t="shared" si="3"/>
        <v>8.8960776384957533E-3</v>
      </c>
      <c r="M25" s="135">
        <f t="shared" si="4"/>
        <v>-2</v>
      </c>
      <c r="N25" s="137">
        <f t="shared" si="5"/>
        <v>-8.3333333333333329E-2</v>
      </c>
      <c r="O25" s="292">
        <v>0</v>
      </c>
      <c r="P25" s="138">
        <v>0</v>
      </c>
      <c r="Q25" s="289">
        <f>[1]Громад_Виправ!C28+[1]Громад_Виправ!M28+[1]Звільн_з_випр_УДЗ_і_Розш!C29+[1]Позб_права!C28+'[1]Пробаційний нагляд'!C29</f>
        <v>2473</v>
      </c>
      <c r="R25" s="290"/>
      <c r="S25" s="120"/>
      <c r="T25" s="120"/>
    </row>
    <row r="26" spans="1:20" s="18" customFormat="1" ht="21" customHeight="1">
      <c r="A26" s="108">
        <v>23</v>
      </c>
      <c r="B26" s="119" t="s">
        <v>19</v>
      </c>
      <c r="C26" s="294">
        <v>3</v>
      </c>
      <c r="D26" s="295">
        <v>2.2388059701492539E-3</v>
      </c>
      <c r="E26" s="133">
        <v>1</v>
      </c>
      <c r="F26" s="134">
        <f t="shared" si="0"/>
        <v>8.3472454090150253E-4</v>
      </c>
      <c r="G26" s="135">
        <f t="shared" si="1"/>
        <v>-2</v>
      </c>
      <c r="H26" s="136">
        <f t="shared" si="2"/>
        <v>-0.66666666666666663</v>
      </c>
      <c r="I26" s="294">
        <v>3</v>
      </c>
      <c r="J26" s="295">
        <v>2.2388059701492539E-3</v>
      </c>
      <c r="K26" s="135">
        <v>1</v>
      </c>
      <c r="L26" s="134">
        <f t="shared" si="3"/>
        <v>8.3472454090150253E-4</v>
      </c>
      <c r="M26" s="135">
        <f t="shared" si="4"/>
        <v>-2</v>
      </c>
      <c r="N26" s="137">
        <f t="shared" si="5"/>
        <v>-0.66666666666666663</v>
      </c>
      <c r="O26" s="294">
        <v>0</v>
      </c>
      <c r="P26" s="138">
        <v>0</v>
      </c>
      <c r="Q26" s="289">
        <f>[1]Громад_Виправ!C29+[1]Громад_Виправ!M29+[1]Звільн_з_випр_УДЗ_і_Розш!C30+[1]Позб_права!C29+'[1]Пробаційний нагляд'!C30</f>
        <v>1198</v>
      </c>
      <c r="R26" s="290"/>
      <c r="S26" s="120"/>
      <c r="T26" s="120"/>
    </row>
    <row r="27" spans="1:20" s="18" customFormat="1" ht="21" customHeight="1" thickBot="1">
      <c r="A27" s="109">
        <v>24</v>
      </c>
      <c r="B27" s="119" t="s">
        <v>18</v>
      </c>
      <c r="C27" s="294">
        <v>42</v>
      </c>
      <c r="D27" s="295">
        <v>1.7849553761155972E-2</v>
      </c>
      <c r="E27" s="139">
        <v>33</v>
      </c>
      <c r="F27" s="134">
        <f t="shared" si="0"/>
        <v>1.5774378585086041E-2</v>
      </c>
      <c r="G27" s="140">
        <f t="shared" si="1"/>
        <v>-9</v>
      </c>
      <c r="H27" s="141">
        <f t="shared" si="2"/>
        <v>-0.21428571428571427</v>
      </c>
      <c r="I27" s="294">
        <v>35</v>
      </c>
      <c r="J27" s="295">
        <v>1.4874628134296642E-2</v>
      </c>
      <c r="K27" s="140">
        <v>30</v>
      </c>
      <c r="L27" s="142">
        <f t="shared" si="3"/>
        <v>1.4340344168260038E-2</v>
      </c>
      <c r="M27" s="140">
        <f t="shared" si="4"/>
        <v>-5</v>
      </c>
      <c r="N27" s="137">
        <f t="shared" si="5"/>
        <v>-0.14285714285714285</v>
      </c>
      <c r="O27" s="294">
        <v>0</v>
      </c>
      <c r="P27" s="143">
        <v>0</v>
      </c>
      <c r="Q27" s="289">
        <f>[1]Громад_Виправ!C30+[1]Громад_Виправ!M30+[1]Звільн_з_випр_УДЗ_і_Розш!C31+[1]Позб_права!C30+'[1]Пробаційний нагляд'!C31</f>
        <v>2092</v>
      </c>
      <c r="R27" s="290"/>
      <c r="S27" s="120"/>
      <c r="T27" s="120"/>
    </row>
    <row r="28" spans="1:20" ht="21" customHeight="1" thickBot="1">
      <c r="A28" s="275" t="s">
        <v>40</v>
      </c>
      <c r="B28" s="276"/>
      <c r="C28" s="296">
        <v>670</v>
      </c>
      <c r="D28" s="297">
        <v>8.0974595731309364E-3</v>
      </c>
      <c r="E28" s="144">
        <f>SUM(E4:E27)</f>
        <v>480</v>
      </c>
      <c r="F28" s="134">
        <f t="shared" si="0"/>
        <v>6.4704851515845945E-3</v>
      </c>
      <c r="G28" s="144">
        <f t="shared" si="1"/>
        <v>-190</v>
      </c>
      <c r="H28" s="145">
        <f>G28/C28</f>
        <v>-0.28358208955223879</v>
      </c>
      <c r="I28" s="296">
        <v>495</v>
      </c>
      <c r="J28" s="297">
        <v>5.982451475671364E-3</v>
      </c>
      <c r="K28" s="144">
        <f>SUM(K4:K27)</f>
        <v>341</v>
      </c>
      <c r="L28" s="146">
        <f t="shared" si="3"/>
        <v>4.5967404931048896E-3</v>
      </c>
      <c r="M28" s="147">
        <f t="shared" si="4"/>
        <v>-154</v>
      </c>
      <c r="N28" s="148">
        <f>M28/I28</f>
        <v>-0.31111111111111112</v>
      </c>
      <c r="O28" s="296">
        <v>7</v>
      </c>
      <c r="P28" s="149">
        <f>SUM(P4:P27)</f>
        <v>5</v>
      </c>
      <c r="Q28" s="289">
        <f>SUM(Q4:Q27)</f>
        <v>74183</v>
      </c>
      <c r="R28" s="291"/>
      <c r="S28" s="123"/>
      <c r="T28" s="120"/>
    </row>
    <row r="29" spans="1:20" ht="21.75" customHeight="1">
      <c r="D29" s="124"/>
      <c r="E29" s="125"/>
      <c r="F29" s="125"/>
      <c r="G29" s="125"/>
      <c r="H29" s="125"/>
      <c r="I29" s="126"/>
      <c r="J29" s="126"/>
      <c r="K29" s="126"/>
      <c r="L29" s="127"/>
      <c r="M29" s="127"/>
      <c r="N29" s="127"/>
      <c r="O29" s="127"/>
      <c r="R29" s="128"/>
    </row>
    <row r="30" spans="1:20" ht="16.5">
      <c r="A30" s="277" t="s">
        <v>60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t="s">
        <v>60</v>
      </c>
      <c r="R30" s="128"/>
    </row>
    <row r="31" spans="1:20" ht="12.75" customHeight="1">
      <c r="A31" s="277"/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t="s">
        <v>60</v>
      </c>
    </row>
    <row r="32" spans="1:20" ht="18.75">
      <c r="A32" s="129"/>
      <c r="B32" s="129"/>
      <c r="C32" s="130"/>
      <c r="D32" s="131"/>
      <c r="E32" s="131"/>
      <c r="F32" s="131"/>
      <c r="G32" s="131"/>
      <c r="H32" s="131"/>
    </row>
    <row r="33" spans="1:3" ht="18.75">
      <c r="A33" s="129"/>
      <c r="B33" s="129"/>
      <c r="C33" s="130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Довідка_чисельн!Область_друку</vt:lpstr>
      <vt:lpstr>нові_злочини!Область_друку</vt:lpstr>
      <vt:lpstr>розшук!Область_друку</vt:lpstr>
      <vt:lpstr>ухилен!Область_друку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Радміла Д. Гула</cp:lastModifiedBy>
  <cp:lastPrinted>2025-01-03T12:51:13Z</cp:lastPrinted>
  <dcterms:created xsi:type="dcterms:W3CDTF">2001-12-24T16:23:20Z</dcterms:created>
  <dcterms:modified xsi:type="dcterms:W3CDTF">2025-06-04T11:18:24Z</dcterms:modified>
</cp:coreProperties>
</file>