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СІ !!!\ОПЕРАТИВНИЙ ЗВІТ\2025\01.10.2025\"/>
    </mc:Choice>
  </mc:AlternateContent>
  <bookViews>
    <workbookView xWindow="-120" yWindow="-120" windowWidth="29040" windowHeight="15840" tabRatio="767" activeTab="1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62913"/>
</workbook>
</file>

<file path=xl/calcChain.xml><?xml version="1.0" encoding="utf-8"?>
<calcChain xmlns="http://schemas.openxmlformats.org/spreadsheetml/2006/main">
  <c r="P28" i="36" l="1"/>
  <c r="M28" i="36"/>
  <c r="N28" i="36" s="1"/>
  <c r="K28" i="36"/>
  <c r="G28" i="36"/>
  <c r="H28" i="36" s="1"/>
  <c r="E28" i="36"/>
  <c r="Q27" i="36"/>
  <c r="N27" i="36"/>
  <c r="M27" i="36"/>
  <c r="L27" i="36"/>
  <c r="G27" i="36"/>
  <c r="H27" i="36" s="1"/>
  <c r="F27" i="36"/>
  <c r="Q26" i="36"/>
  <c r="M26" i="36"/>
  <c r="N26" i="36" s="1"/>
  <c r="L26" i="36"/>
  <c r="H26" i="36"/>
  <c r="G26" i="36"/>
  <c r="F26" i="36"/>
  <c r="Q25" i="36"/>
  <c r="F25" i="36" s="1"/>
  <c r="N25" i="36"/>
  <c r="M25" i="36"/>
  <c r="L25" i="36"/>
  <c r="H25" i="36"/>
  <c r="G25" i="36"/>
  <c r="Q24" i="36"/>
  <c r="F24" i="36" s="1"/>
  <c r="N24" i="36"/>
  <c r="M24" i="36"/>
  <c r="H24" i="36"/>
  <c r="G24" i="36"/>
  <c r="Q23" i="36"/>
  <c r="N23" i="36"/>
  <c r="M23" i="36"/>
  <c r="L23" i="36"/>
  <c r="G23" i="36"/>
  <c r="H23" i="36" s="1"/>
  <c r="F23" i="36"/>
  <c r="Q22" i="36"/>
  <c r="M22" i="36"/>
  <c r="N22" i="36" s="1"/>
  <c r="L22" i="36"/>
  <c r="H22" i="36"/>
  <c r="G22" i="36"/>
  <c r="F22" i="36"/>
  <c r="Q21" i="36"/>
  <c r="F21" i="36" s="1"/>
  <c r="N21" i="36"/>
  <c r="M21" i="36"/>
  <c r="L21" i="36"/>
  <c r="H21" i="36"/>
  <c r="G21" i="36"/>
  <c r="Q20" i="36"/>
  <c r="F20" i="36" s="1"/>
  <c r="N20" i="36"/>
  <c r="M20" i="36"/>
  <c r="H20" i="36"/>
  <c r="G20" i="36"/>
  <c r="Q19" i="36"/>
  <c r="N19" i="36"/>
  <c r="M19" i="36"/>
  <c r="L19" i="36"/>
  <c r="G19" i="36"/>
  <c r="H19" i="36" s="1"/>
  <c r="F19" i="36"/>
  <c r="Q18" i="36"/>
  <c r="M18" i="36"/>
  <c r="N18" i="36" s="1"/>
  <c r="L18" i="36"/>
  <c r="H18" i="36"/>
  <c r="G18" i="36"/>
  <c r="F18" i="36"/>
  <c r="Q17" i="36"/>
  <c r="F17" i="36" s="1"/>
  <c r="N17" i="36"/>
  <c r="M17" i="36"/>
  <c r="L17" i="36"/>
  <c r="H17" i="36"/>
  <c r="G17" i="36"/>
  <c r="Q16" i="36"/>
  <c r="F16" i="36" s="1"/>
  <c r="N16" i="36"/>
  <c r="M16" i="36"/>
  <c r="H16" i="36"/>
  <c r="G16" i="36"/>
  <c r="Q15" i="36"/>
  <c r="N15" i="36"/>
  <c r="M15" i="36"/>
  <c r="L15" i="36"/>
  <c r="G15" i="36"/>
  <c r="H15" i="36" s="1"/>
  <c r="F15" i="36"/>
  <c r="Q14" i="36"/>
  <c r="M14" i="36"/>
  <c r="N14" i="36" s="1"/>
  <c r="L14" i="36"/>
  <c r="H14" i="36"/>
  <c r="G14" i="36"/>
  <c r="F14" i="36"/>
  <c r="Q13" i="36"/>
  <c r="F13" i="36" s="1"/>
  <c r="N13" i="36"/>
  <c r="M13" i="36"/>
  <c r="L13" i="36"/>
  <c r="H13" i="36"/>
  <c r="G13" i="36"/>
  <c r="Q12" i="36"/>
  <c r="F12" i="36" s="1"/>
  <c r="N12" i="36"/>
  <c r="M12" i="36"/>
  <c r="H12" i="36"/>
  <c r="G12" i="36"/>
  <c r="Q11" i="36"/>
  <c r="N11" i="36"/>
  <c r="M11" i="36"/>
  <c r="L11" i="36"/>
  <c r="G11" i="36"/>
  <c r="H11" i="36" s="1"/>
  <c r="F11" i="36"/>
  <c r="Q10" i="36"/>
  <c r="M10" i="36"/>
  <c r="N10" i="36" s="1"/>
  <c r="L10" i="36"/>
  <c r="H10" i="36"/>
  <c r="G10" i="36"/>
  <c r="F10" i="36"/>
  <c r="Q9" i="36"/>
  <c r="F9" i="36" s="1"/>
  <c r="N9" i="36"/>
  <c r="M9" i="36"/>
  <c r="L9" i="36"/>
  <c r="H9" i="36"/>
  <c r="G9" i="36"/>
  <c r="Q8" i="36"/>
  <c r="F8" i="36" s="1"/>
  <c r="N8" i="36"/>
  <c r="M8" i="36"/>
  <c r="H8" i="36"/>
  <c r="G8" i="36"/>
  <c r="Q7" i="36"/>
  <c r="N7" i="36"/>
  <c r="M7" i="36"/>
  <c r="L7" i="36"/>
  <c r="G7" i="36"/>
  <c r="H7" i="36" s="1"/>
  <c r="F7" i="36"/>
  <c r="Q6" i="36"/>
  <c r="M6" i="36"/>
  <c r="N6" i="36" s="1"/>
  <c r="L6" i="36"/>
  <c r="H6" i="36"/>
  <c r="G6" i="36"/>
  <c r="F6" i="36"/>
  <c r="Q5" i="36"/>
  <c r="F5" i="36" s="1"/>
  <c r="N5" i="36"/>
  <c r="M5" i="36"/>
  <c r="L5" i="36"/>
  <c r="H5" i="36"/>
  <c r="G5" i="36"/>
  <c r="Q4" i="36"/>
  <c r="Q28" i="36" s="1"/>
  <c r="N4" i="36"/>
  <c r="M4" i="36"/>
  <c r="H4" i="36"/>
  <c r="G4" i="36"/>
  <c r="L28" i="36" l="1"/>
  <c r="F28" i="36"/>
  <c r="L4" i="36"/>
  <c r="L8" i="36"/>
  <c r="L12" i="36"/>
  <c r="L16" i="36"/>
  <c r="L20" i="36"/>
  <c r="L24" i="36"/>
  <c r="F4" i="36"/>
  <c r="F32" i="4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<sst xmlns="http://schemas.openxmlformats.org/spreadsheetml/2006/main" count="194" uniqueCount="88">
  <si>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</si>
  <si>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</si>
  <si>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</si>
  <si>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</si>
  <si>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</si>
  <si>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</si>
  <si>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</si>
  <si>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</si>
  <si>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</si>
  <si>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</si>
  <si>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</si>
  <si>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</si>
  <si>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</si>
  <si>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</si>
  <si>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</si>
  <si>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</si>
  <si>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</si>
  <si>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</si>
  <si>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</si>
  <si>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</si>
  <si>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</si>
  <si>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</si>
  <si>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</si>
  <si>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</si>
  <si>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</si>
  <si>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</si>
  <si>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</si>
  <si>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</si>
  <si>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</si>
  <si>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</si>
  <si>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</si>
  <si>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</si>
  <si>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</si>
  <si>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</si>
  <si>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</si>
  <si>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</si>
  <si>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</si>
  <si>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</si>
  <si>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</si>
  <si>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</si>
  <si>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</si>
  <si>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</si>
  <si>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</si>
  <si>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</si>
  <si>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</si>
  <si>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</si>
  <si>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</si>
  <si>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</si>
  <si>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</si>
  <si>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</si>
  <si>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</si>
  <si>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</si>
  <si>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</si>
  <si>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</si>
  <si>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</si>
  <si>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</si>
  <si>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</si>
  <si>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</si>
  <si>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</si>
  <si>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</si>
  <si>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</si>
  <si>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</si>
  <si>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</si>
  <si>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</si>
  <si>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</si>
  <si>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</si>
  <si>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</si>
  <si>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</si>
  <si>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</si>
  <si>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</si>
  <si>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</si>
  <si>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</si>
  <si>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</si>
  <si>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</si>
  <si>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</si>
  <si>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</si>
  <si>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</si>
  <si>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</si>
  <si>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</si>
  <si>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</si>
  <si>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</si>
  <si>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</si>
  <si>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</si>
  <si>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</si>
  <si>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</si>
  <si>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</si>
  <si>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жовтня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</si>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</sst>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indexed="9"/>
      <name val="Arial Cyr"/>
      <charset val="204"/>
    </font>
    <font>
      <sz val="10"/>
      <color theme="0" tint="-0.34998626667073579"/>
      <name val="Arial Cyr"/>
      <charset val="204"/>
    </font>
    <font>
      <sz val="13"/>
      <color theme="0" tint="-0.34998626667073579"/>
      <name val="Times New Roman"/>
      <family val="1"/>
    </font>
    <font>
      <sz val="13"/>
      <color theme="0" tint="-0.3499862666707357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0" fontId="14" fillId="2" borderId="11" xfId="0" applyNumberFormat="1" applyFont="1" applyFill="1" applyBorder="1" applyAlignment="1">
      <alignment horizontal="center" vertical="center" shrinkToFit="1"/>
    </xf>
    <xf numFmtId="10" fontId="24" fillId="2" borderId="11" xfId="3" applyNumberFormat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shrinkToFit="1"/>
    </xf>
    <xf numFmtId="10" fontId="14" fillId="2" borderId="21" xfId="0" applyNumberFormat="1" applyFont="1" applyFill="1" applyBorder="1" applyAlignment="1">
      <alignment horizontal="center" vertical="center" shrinkToFit="1"/>
    </xf>
    <xf numFmtId="10" fontId="14" fillId="2" borderId="13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54" fillId="2" borderId="47" xfId="0" applyFont="1" applyFill="1" applyBorder="1" applyAlignment="1">
      <alignment horizontal="center" vertical="center" shrinkToFit="1"/>
    </xf>
    <xf numFmtId="10" fontId="54" fillId="2" borderId="43" xfId="0" applyNumberFormat="1" applyFont="1" applyFill="1" applyBorder="1" applyAlignment="1">
      <alignment horizontal="center" vertical="center" shrinkToFit="1"/>
    </xf>
    <xf numFmtId="10" fontId="15" fillId="2" borderId="47" xfId="0" applyNumberFormat="1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10" fontId="26" fillId="2" borderId="43" xfId="3" applyNumberFormat="1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65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/>
    </xf>
    <xf numFmtId="10" fontId="14" fillId="5" borderId="17" xfId="0" applyNumberFormat="1" applyFont="1" applyFill="1" applyBorder="1" applyAlignment="1">
      <alignment horizontal="center" vertical="center" shrinkToFit="1"/>
    </xf>
    <xf numFmtId="0" fontId="54" fillId="2" borderId="42" xfId="0" applyFont="1" applyFill="1" applyBorder="1" applyAlignment="1">
      <alignment horizontal="center" vertical="center"/>
    </xf>
    <xf numFmtId="10" fontId="54" fillId="2" borderId="44" xfId="0" applyNumberFormat="1" applyFont="1" applyFill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</cellXfs>
  <cellStyles count="4">
    <cellStyle name="Відсотковий" xfId="3" builtinId="5"/>
    <cellStyle name="Грошовий" xfId="1" builtinId="4"/>
    <cellStyle name="Звичайни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gula\Desktop\01.10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198</v>
          </cell>
          <cell r="M7">
            <v>37</v>
          </cell>
        </row>
        <row r="8">
          <cell r="C8">
            <v>160</v>
          </cell>
          <cell r="M8">
            <v>30</v>
          </cell>
        </row>
        <row r="9">
          <cell r="C9">
            <v>688</v>
          </cell>
          <cell r="M9">
            <v>36</v>
          </cell>
        </row>
        <row r="10">
          <cell r="C10">
            <v>188</v>
          </cell>
          <cell r="M10">
            <v>29</v>
          </cell>
        </row>
        <row r="11">
          <cell r="C11">
            <v>357</v>
          </cell>
          <cell r="M11">
            <v>15</v>
          </cell>
        </row>
        <row r="12">
          <cell r="C12">
            <v>258</v>
          </cell>
          <cell r="M12">
            <v>18</v>
          </cell>
        </row>
        <row r="13">
          <cell r="C13">
            <v>158</v>
          </cell>
          <cell r="M13">
            <v>8</v>
          </cell>
        </row>
        <row r="14">
          <cell r="C14">
            <v>221</v>
          </cell>
          <cell r="M14">
            <v>29</v>
          </cell>
        </row>
        <row r="15">
          <cell r="C15">
            <v>859</v>
          </cell>
          <cell r="M15">
            <v>65</v>
          </cell>
        </row>
        <row r="16">
          <cell r="C16">
            <v>116</v>
          </cell>
          <cell r="M16">
            <v>2</v>
          </cell>
        </row>
        <row r="17">
          <cell r="C17">
            <v>26</v>
          </cell>
          <cell r="M17">
            <v>0</v>
          </cell>
        </row>
        <row r="18">
          <cell r="C18">
            <v>466</v>
          </cell>
          <cell r="M18">
            <v>27</v>
          </cell>
        </row>
        <row r="19">
          <cell r="C19">
            <v>133</v>
          </cell>
          <cell r="M19">
            <v>12</v>
          </cell>
        </row>
        <row r="20">
          <cell r="C20">
            <v>471</v>
          </cell>
          <cell r="M20">
            <v>22</v>
          </cell>
        </row>
        <row r="21">
          <cell r="C21">
            <v>202</v>
          </cell>
          <cell r="M21">
            <v>22</v>
          </cell>
        </row>
        <row r="22">
          <cell r="C22">
            <v>201</v>
          </cell>
          <cell r="M22">
            <v>15</v>
          </cell>
        </row>
        <row r="23">
          <cell r="C23">
            <v>245</v>
          </cell>
          <cell r="M23">
            <v>38</v>
          </cell>
        </row>
        <row r="24">
          <cell r="C24">
            <v>77</v>
          </cell>
          <cell r="M24">
            <v>20</v>
          </cell>
        </row>
        <row r="25">
          <cell r="C25">
            <v>472</v>
          </cell>
          <cell r="M25">
            <v>18</v>
          </cell>
        </row>
        <row r="26">
          <cell r="C26">
            <v>142</v>
          </cell>
          <cell r="M26">
            <v>1</v>
          </cell>
        </row>
        <row r="27">
          <cell r="C27">
            <v>165</v>
          </cell>
          <cell r="M27">
            <v>34</v>
          </cell>
        </row>
        <row r="28">
          <cell r="C28">
            <v>158</v>
          </cell>
          <cell r="M28">
            <v>13</v>
          </cell>
        </row>
        <row r="29">
          <cell r="C29">
            <v>107</v>
          </cell>
          <cell r="M29">
            <v>35</v>
          </cell>
        </row>
        <row r="30">
          <cell r="C30">
            <v>150</v>
          </cell>
          <cell r="M30">
            <v>19</v>
          </cell>
        </row>
      </sheetData>
      <sheetData sheetId="5"/>
      <sheetData sheetId="6"/>
      <sheetData sheetId="7">
        <row r="8">
          <cell r="C8">
            <v>2584</v>
          </cell>
        </row>
        <row r="9">
          <cell r="C9">
            <v>1604</v>
          </cell>
        </row>
        <row r="10">
          <cell r="C10">
            <v>8291</v>
          </cell>
        </row>
        <row r="11">
          <cell r="C11">
            <v>1689</v>
          </cell>
        </row>
        <row r="12">
          <cell r="C12">
            <v>2403</v>
          </cell>
        </row>
        <row r="13">
          <cell r="C13">
            <v>2321</v>
          </cell>
        </row>
        <row r="14">
          <cell r="C14">
            <v>2080</v>
          </cell>
        </row>
        <row r="15">
          <cell r="C15">
            <v>1173</v>
          </cell>
        </row>
        <row r="16">
          <cell r="C16">
            <v>10287</v>
          </cell>
        </row>
        <row r="17">
          <cell r="C17">
            <v>2018</v>
          </cell>
        </row>
        <row r="18">
          <cell r="C18">
            <v>326</v>
          </cell>
        </row>
        <row r="19">
          <cell r="C19">
            <v>2941</v>
          </cell>
        </row>
        <row r="20">
          <cell r="C20">
            <v>2178</v>
          </cell>
        </row>
        <row r="21">
          <cell r="C21">
            <v>5416</v>
          </cell>
        </row>
        <row r="22">
          <cell r="C22">
            <v>2970</v>
          </cell>
        </row>
        <row r="23">
          <cell r="C23">
            <v>1755</v>
          </cell>
        </row>
        <row r="24">
          <cell r="C24">
            <v>1224</v>
          </cell>
        </row>
        <row r="25">
          <cell r="C25">
            <v>1130</v>
          </cell>
        </row>
        <row r="26">
          <cell r="C26">
            <v>4709</v>
          </cell>
        </row>
        <row r="27">
          <cell r="C27">
            <v>734</v>
          </cell>
        </row>
        <row r="28">
          <cell r="C28">
            <v>1518</v>
          </cell>
        </row>
        <row r="29">
          <cell r="C29">
            <v>2264</v>
          </cell>
        </row>
        <row r="30">
          <cell r="C30">
            <v>916</v>
          </cell>
        </row>
        <row r="31">
          <cell r="C31">
            <v>1708</v>
          </cell>
        </row>
      </sheetData>
      <sheetData sheetId="8"/>
      <sheetData sheetId="9">
        <row r="8">
          <cell r="C8">
            <v>333</v>
          </cell>
        </row>
        <row r="9">
          <cell r="C9">
            <v>170</v>
          </cell>
        </row>
        <row r="10">
          <cell r="C10">
            <v>801</v>
          </cell>
        </row>
        <row r="11">
          <cell r="C11">
            <v>273</v>
          </cell>
        </row>
        <row r="12">
          <cell r="C12">
            <v>458</v>
          </cell>
        </row>
        <row r="13">
          <cell r="C13">
            <v>177</v>
          </cell>
        </row>
        <row r="14">
          <cell r="C14">
            <v>215</v>
          </cell>
        </row>
        <row r="15">
          <cell r="C15">
            <v>230</v>
          </cell>
        </row>
        <row r="16">
          <cell r="C16">
            <v>1965</v>
          </cell>
        </row>
        <row r="17">
          <cell r="C17">
            <v>101</v>
          </cell>
        </row>
        <row r="18">
          <cell r="C18">
            <v>0</v>
          </cell>
        </row>
        <row r="19">
          <cell r="C19">
            <v>406</v>
          </cell>
        </row>
        <row r="20">
          <cell r="C20">
            <v>301</v>
          </cell>
        </row>
        <row r="21">
          <cell r="C21">
            <v>660</v>
          </cell>
        </row>
        <row r="22">
          <cell r="C22">
            <v>489</v>
          </cell>
        </row>
        <row r="23">
          <cell r="C23">
            <v>212</v>
          </cell>
        </row>
        <row r="24">
          <cell r="C24">
            <v>477</v>
          </cell>
        </row>
        <row r="25">
          <cell r="C25">
            <v>160</v>
          </cell>
        </row>
        <row r="26">
          <cell r="C26">
            <v>558</v>
          </cell>
        </row>
        <row r="27">
          <cell r="C27">
            <v>127</v>
          </cell>
        </row>
        <row r="28">
          <cell r="C28">
            <v>236</v>
          </cell>
        </row>
        <row r="29">
          <cell r="C29">
            <v>285</v>
          </cell>
        </row>
        <row r="30">
          <cell r="C30">
            <v>100</v>
          </cell>
        </row>
        <row r="31">
          <cell r="C31">
            <v>412</v>
          </cell>
        </row>
      </sheetData>
      <sheetData sheetId="10"/>
      <sheetData sheetId="11">
        <row r="7">
          <cell r="C7">
            <v>312</v>
          </cell>
        </row>
        <row r="8">
          <cell r="C8">
            <v>270</v>
          </cell>
        </row>
        <row r="9">
          <cell r="C9">
            <v>683</v>
          </cell>
        </row>
        <row r="10">
          <cell r="C10">
            <v>94</v>
          </cell>
        </row>
        <row r="11">
          <cell r="C11">
            <v>254</v>
          </cell>
        </row>
        <row r="12">
          <cell r="C12">
            <v>236</v>
          </cell>
        </row>
        <row r="13">
          <cell r="C13">
            <v>152</v>
          </cell>
        </row>
        <row r="14">
          <cell r="C14">
            <v>253</v>
          </cell>
        </row>
        <row r="15">
          <cell r="C15">
            <v>965</v>
          </cell>
        </row>
        <row r="16">
          <cell r="C16">
            <v>147</v>
          </cell>
        </row>
        <row r="17">
          <cell r="C17">
            <v>1</v>
          </cell>
        </row>
        <row r="18">
          <cell r="C18">
            <v>427</v>
          </cell>
        </row>
        <row r="19">
          <cell r="C19">
            <v>193</v>
          </cell>
        </row>
        <row r="20">
          <cell r="C20">
            <v>568</v>
          </cell>
        </row>
        <row r="21">
          <cell r="C21">
            <v>260</v>
          </cell>
        </row>
        <row r="22">
          <cell r="C22">
            <v>239</v>
          </cell>
        </row>
        <row r="23">
          <cell r="C23">
            <v>201</v>
          </cell>
        </row>
        <row r="24">
          <cell r="C24">
            <v>165</v>
          </cell>
        </row>
        <row r="25">
          <cell r="C25">
            <v>771</v>
          </cell>
        </row>
        <row r="26">
          <cell r="C26">
            <v>87</v>
          </cell>
        </row>
        <row r="27">
          <cell r="C27">
            <v>335</v>
          </cell>
        </row>
        <row r="28">
          <cell r="C28">
            <v>240</v>
          </cell>
        </row>
        <row r="29">
          <cell r="C29">
            <v>238</v>
          </cell>
        </row>
        <row r="30">
          <cell r="C30">
            <v>240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7"/>
  <sheetViews>
    <sheetView view="pageBreakPreview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200" t="s">
        <v>27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</row>
    <row r="2" spans="1:38" s="36" customFormat="1" ht="19.5" customHeight="1">
      <c r="A2" s="201" t="s">
        <v>82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1:38" s="36" customFormat="1" ht="26.25" customHeight="1">
      <c r="A3" s="202" t="s">
        <v>86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</row>
    <row r="4" spans="1:38" s="39" customFormat="1" ht="80.25" customHeight="1">
      <c r="A4" s="176" t="s">
        <v>25</v>
      </c>
      <c r="B4" s="179" t="s">
        <v>44</v>
      </c>
      <c r="C4" s="182" t="s">
        <v>56</v>
      </c>
      <c r="D4" s="183"/>
      <c r="E4" s="184"/>
      <c r="F4" s="37"/>
      <c r="G4" s="173" t="s">
        <v>74</v>
      </c>
      <c r="H4" s="174"/>
      <c r="I4" s="175"/>
      <c r="J4" s="38"/>
      <c r="K4" s="188" t="s">
        <v>75</v>
      </c>
      <c r="L4" s="189"/>
      <c r="M4" s="189"/>
      <c r="N4" s="190"/>
      <c r="O4" s="159"/>
      <c r="P4" s="188" t="s">
        <v>76</v>
      </c>
      <c r="Q4" s="174"/>
      <c r="R4" s="174"/>
      <c r="S4" s="175"/>
      <c r="T4" s="159"/>
      <c r="U4" s="188" t="s">
        <v>77</v>
      </c>
      <c r="V4" s="174"/>
      <c r="W4" s="174"/>
      <c r="X4" s="175"/>
      <c r="Y4" s="159"/>
      <c r="Z4" s="203" t="s">
        <v>78</v>
      </c>
      <c r="AA4" s="204"/>
      <c r="AB4" s="205"/>
      <c r="AC4" s="163"/>
      <c r="AD4" s="188" t="s">
        <v>83</v>
      </c>
      <c r="AE4" s="189"/>
      <c r="AF4" s="190"/>
      <c r="AG4" s="188" t="s">
        <v>79</v>
      </c>
      <c r="AH4" s="189"/>
      <c r="AI4" s="190"/>
      <c r="AJ4" s="159"/>
      <c r="AK4" s="188" t="s">
        <v>80</v>
      </c>
      <c r="AL4" s="175"/>
    </row>
    <row r="5" spans="1:38" s="39" customFormat="1" ht="45.75" customHeight="1">
      <c r="A5" s="177"/>
      <c r="B5" s="180"/>
      <c r="C5" s="185"/>
      <c r="D5" s="186"/>
      <c r="E5" s="187"/>
      <c r="F5" s="40"/>
      <c r="G5" s="193" t="s">
        <v>68</v>
      </c>
      <c r="H5" s="193"/>
      <c r="I5" s="193"/>
      <c r="J5" s="160"/>
      <c r="K5" s="166" t="s">
        <v>69</v>
      </c>
      <c r="L5" s="166"/>
      <c r="M5" s="166"/>
      <c r="N5" s="166"/>
      <c r="O5" s="157"/>
      <c r="P5" s="166" t="s">
        <v>70</v>
      </c>
      <c r="Q5" s="166"/>
      <c r="R5" s="166"/>
      <c r="S5" s="166"/>
      <c r="T5" s="157"/>
      <c r="U5" s="166" t="s">
        <v>39</v>
      </c>
      <c r="V5" s="193" t="s">
        <v>42</v>
      </c>
      <c r="W5" s="193" t="s">
        <v>43</v>
      </c>
      <c r="X5" s="166" t="s">
        <v>50</v>
      </c>
      <c r="Y5" s="157"/>
      <c r="Z5" s="166" t="s">
        <v>51</v>
      </c>
      <c r="AA5" s="166"/>
      <c r="AB5" s="166"/>
      <c r="AC5" s="158"/>
      <c r="AD5" s="173" t="s">
        <v>84</v>
      </c>
      <c r="AE5" s="174"/>
      <c r="AF5" s="175"/>
      <c r="AG5" s="173" t="s">
        <v>52</v>
      </c>
      <c r="AH5" s="174"/>
      <c r="AI5" s="175"/>
      <c r="AJ5" s="157"/>
      <c r="AK5" s="166" t="s">
        <v>52</v>
      </c>
      <c r="AL5" s="166"/>
    </row>
    <row r="6" spans="1:38" s="39" customFormat="1" ht="21" customHeight="1">
      <c r="A6" s="177"/>
      <c r="B6" s="180"/>
      <c r="C6" s="191">
        <v>2024</v>
      </c>
      <c r="D6" s="191">
        <v>2025</v>
      </c>
      <c r="E6" s="196" t="s">
        <v>28</v>
      </c>
      <c r="F6" s="40"/>
      <c r="G6" s="169">
        <v>2024</v>
      </c>
      <c r="H6" s="169">
        <v>2025</v>
      </c>
      <c r="I6" s="196" t="s">
        <v>28</v>
      </c>
      <c r="J6" s="160"/>
      <c r="K6" s="198">
        <v>2024</v>
      </c>
      <c r="L6" s="173">
        <v>2025</v>
      </c>
      <c r="M6" s="174"/>
      <c r="N6" s="175"/>
      <c r="O6" s="157"/>
      <c r="P6" s="198">
        <v>2024</v>
      </c>
      <c r="Q6" s="173">
        <v>2025</v>
      </c>
      <c r="R6" s="174"/>
      <c r="S6" s="175"/>
      <c r="T6" s="157"/>
      <c r="U6" s="166"/>
      <c r="V6" s="193"/>
      <c r="W6" s="193"/>
      <c r="X6" s="166"/>
      <c r="Y6" s="157"/>
      <c r="Z6" s="169">
        <v>2024</v>
      </c>
      <c r="AA6" s="169">
        <v>2025</v>
      </c>
      <c r="AB6" s="196" t="s">
        <v>28</v>
      </c>
      <c r="AC6" s="161"/>
      <c r="AD6" s="167">
        <v>2024</v>
      </c>
      <c r="AE6" s="191">
        <v>2025</v>
      </c>
      <c r="AF6" s="171" t="s">
        <v>28</v>
      </c>
      <c r="AG6" s="167">
        <v>2024</v>
      </c>
      <c r="AH6" s="169">
        <v>2025</v>
      </c>
      <c r="AI6" s="171" t="s">
        <v>28</v>
      </c>
      <c r="AJ6" s="157"/>
      <c r="AK6" s="169">
        <v>2024</v>
      </c>
      <c r="AL6" s="169">
        <v>2025</v>
      </c>
    </row>
    <row r="7" spans="1:38" s="39" customFormat="1" ht="43.5" customHeight="1">
      <c r="A7" s="177"/>
      <c r="B7" s="180"/>
      <c r="C7" s="192"/>
      <c r="D7" s="192"/>
      <c r="E7" s="197"/>
      <c r="F7" s="41"/>
      <c r="G7" s="170"/>
      <c r="H7" s="170"/>
      <c r="I7" s="197"/>
      <c r="J7" s="41"/>
      <c r="K7" s="199"/>
      <c r="L7" s="157" t="s">
        <v>45</v>
      </c>
      <c r="M7" s="157" t="s">
        <v>48</v>
      </c>
      <c r="N7" s="157" t="s">
        <v>28</v>
      </c>
      <c r="O7" s="41"/>
      <c r="P7" s="199"/>
      <c r="Q7" s="157" t="s">
        <v>45</v>
      </c>
      <c r="R7" s="157" t="s">
        <v>49</v>
      </c>
      <c r="S7" s="157" t="s">
        <v>28</v>
      </c>
      <c r="T7" s="41"/>
      <c r="U7" s="166"/>
      <c r="V7" s="193"/>
      <c r="W7" s="193"/>
      <c r="X7" s="166"/>
      <c r="Y7" s="157"/>
      <c r="Z7" s="170"/>
      <c r="AA7" s="170"/>
      <c r="AB7" s="197"/>
      <c r="AC7" s="162"/>
      <c r="AD7" s="168"/>
      <c r="AE7" s="192"/>
      <c r="AF7" s="172"/>
      <c r="AG7" s="168"/>
      <c r="AH7" s="170"/>
      <c r="AI7" s="172"/>
      <c r="AJ7" s="41"/>
      <c r="AK7" s="170"/>
      <c r="AL7" s="170"/>
    </row>
    <row r="8" spans="1:38" s="39" customFormat="1" ht="15" customHeight="1">
      <c r="A8" s="178"/>
      <c r="B8" s="181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3232</v>
      </c>
      <c r="D10" s="106">
        <v>2954</v>
      </c>
      <c r="E10" s="106">
        <v>35</v>
      </c>
      <c r="F10" s="54"/>
      <c r="G10" s="54">
        <v>175</v>
      </c>
      <c r="H10" s="106">
        <v>244</v>
      </c>
      <c r="I10" s="54">
        <v>2</v>
      </c>
      <c r="J10" s="54"/>
      <c r="K10" s="54">
        <v>164</v>
      </c>
      <c r="L10" s="106">
        <v>135</v>
      </c>
      <c r="M10" s="106">
        <v>41</v>
      </c>
      <c r="N10" s="106">
        <v>5</v>
      </c>
      <c r="O10" s="54"/>
      <c r="P10" s="54">
        <v>27</v>
      </c>
      <c r="Q10" s="106">
        <v>26</v>
      </c>
      <c r="R10" s="106">
        <v>0</v>
      </c>
      <c r="S10" s="106">
        <v>0</v>
      </c>
      <c r="T10" s="54"/>
      <c r="U10" s="54">
        <v>45</v>
      </c>
      <c r="V10" s="54">
        <v>34</v>
      </c>
      <c r="W10" s="54">
        <v>27</v>
      </c>
      <c r="X10" s="54">
        <v>1</v>
      </c>
      <c r="Y10" s="54"/>
      <c r="Z10" s="54">
        <v>2233</v>
      </c>
      <c r="AA10" s="54">
        <v>1562</v>
      </c>
      <c r="AB10" s="54">
        <v>8</v>
      </c>
      <c r="AC10" s="54"/>
      <c r="AD10" s="54">
        <v>55</v>
      </c>
      <c r="AE10" s="54">
        <v>283</v>
      </c>
      <c r="AF10" s="54">
        <v>20</v>
      </c>
      <c r="AG10" s="54">
        <v>261</v>
      </c>
      <c r="AH10" s="54">
        <v>407</v>
      </c>
      <c r="AI10" s="54">
        <v>0</v>
      </c>
      <c r="AJ10" s="54"/>
      <c r="AK10" s="54">
        <v>317</v>
      </c>
      <c r="AL10" s="106">
        <v>297</v>
      </c>
    </row>
    <row r="11" spans="1:38" s="39" customFormat="1" ht="24.95" customHeight="1">
      <c r="A11" s="52">
        <v>2</v>
      </c>
      <c r="B11" s="53" t="s">
        <v>2</v>
      </c>
      <c r="C11" s="54">
        <v>1609</v>
      </c>
      <c r="D11" s="106">
        <v>1564</v>
      </c>
      <c r="E11" s="106">
        <v>12</v>
      </c>
      <c r="F11" s="54"/>
      <c r="G11" s="54">
        <v>156</v>
      </c>
      <c r="H11" s="106">
        <v>219</v>
      </c>
      <c r="I11" s="54">
        <v>4</v>
      </c>
      <c r="J11" s="54"/>
      <c r="K11" s="54">
        <v>143</v>
      </c>
      <c r="L11" s="106">
        <v>129</v>
      </c>
      <c r="M11" s="106">
        <v>57</v>
      </c>
      <c r="N11" s="106">
        <v>0</v>
      </c>
      <c r="O11" s="54"/>
      <c r="P11" s="54">
        <v>18</v>
      </c>
      <c r="Q11" s="106">
        <v>21</v>
      </c>
      <c r="R11" s="106">
        <v>0</v>
      </c>
      <c r="S11" s="106">
        <v>0</v>
      </c>
      <c r="T11" s="54"/>
      <c r="U11" s="54">
        <v>31</v>
      </c>
      <c r="V11" s="54">
        <v>21</v>
      </c>
      <c r="W11" s="54">
        <v>19</v>
      </c>
      <c r="X11" s="54">
        <v>4</v>
      </c>
      <c r="Y11" s="54"/>
      <c r="Z11" s="54">
        <v>1124</v>
      </c>
      <c r="AA11" s="54">
        <v>905</v>
      </c>
      <c r="AB11" s="54">
        <v>5</v>
      </c>
      <c r="AC11" s="54"/>
      <c r="AD11" s="54">
        <v>37</v>
      </c>
      <c r="AE11" s="54">
        <v>128</v>
      </c>
      <c r="AF11" s="54">
        <v>3</v>
      </c>
      <c r="AG11" s="54">
        <v>80</v>
      </c>
      <c r="AH11" s="54">
        <v>121</v>
      </c>
      <c r="AI11" s="54">
        <v>0</v>
      </c>
      <c r="AJ11" s="54"/>
      <c r="AK11" s="54">
        <v>51</v>
      </c>
      <c r="AL11" s="106">
        <v>41</v>
      </c>
    </row>
    <row r="12" spans="1:38" s="39" customFormat="1" ht="24.95" customHeight="1">
      <c r="A12" s="52">
        <v>3</v>
      </c>
      <c r="B12" s="53" t="s">
        <v>3</v>
      </c>
      <c r="C12" s="54">
        <v>8426</v>
      </c>
      <c r="D12" s="106">
        <v>7243</v>
      </c>
      <c r="E12" s="106">
        <v>55</v>
      </c>
      <c r="F12" s="54"/>
      <c r="G12" s="54">
        <v>432</v>
      </c>
      <c r="H12" s="106">
        <v>490</v>
      </c>
      <c r="I12" s="54">
        <v>1</v>
      </c>
      <c r="J12" s="54"/>
      <c r="K12" s="54">
        <v>586</v>
      </c>
      <c r="L12" s="106">
        <v>400</v>
      </c>
      <c r="M12" s="106">
        <v>89</v>
      </c>
      <c r="N12" s="106">
        <v>5</v>
      </c>
      <c r="O12" s="54"/>
      <c r="P12" s="54">
        <v>25</v>
      </c>
      <c r="Q12" s="106">
        <v>24</v>
      </c>
      <c r="R12" s="106">
        <v>0</v>
      </c>
      <c r="S12" s="106">
        <v>0</v>
      </c>
      <c r="T12" s="54"/>
      <c r="U12" s="54">
        <v>121</v>
      </c>
      <c r="V12" s="54">
        <v>52</v>
      </c>
      <c r="W12" s="54">
        <v>29</v>
      </c>
      <c r="X12" s="54">
        <v>6</v>
      </c>
      <c r="Y12" s="54"/>
      <c r="Z12" s="54">
        <v>6542</v>
      </c>
      <c r="AA12" s="54">
        <v>4843</v>
      </c>
      <c r="AB12" s="54">
        <v>17</v>
      </c>
      <c r="AC12" s="54"/>
      <c r="AD12" s="54">
        <v>112</v>
      </c>
      <c r="AE12" s="54">
        <v>643</v>
      </c>
      <c r="AF12" s="54">
        <v>32</v>
      </c>
      <c r="AG12" s="54">
        <v>567</v>
      </c>
      <c r="AH12" s="54">
        <v>634</v>
      </c>
      <c r="AI12" s="54">
        <v>0</v>
      </c>
      <c r="AJ12" s="54"/>
      <c r="AK12" s="54">
        <v>162</v>
      </c>
      <c r="AL12" s="106">
        <v>209</v>
      </c>
    </row>
    <row r="13" spans="1:38" s="39" customFormat="1" ht="24.95" customHeight="1">
      <c r="A13" s="52">
        <v>4</v>
      </c>
      <c r="B13" s="53" t="s">
        <v>21</v>
      </c>
      <c r="C13" s="54">
        <v>2245</v>
      </c>
      <c r="D13" s="106">
        <v>1371</v>
      </c>
      <c r="E13" s="106">
        <v>3</v>
      </c>
      <c r="F13" s="54"/>
      <c r="G13" s="54">
        <v>81</v>
      </c>
      <c r="H13" s="106">
        <v>65</v>
      </c>
      <c r="I13" s="54">
        <v>0</v>
      </c>
      <c r="J13" s="54"/>
      <c r="K13" s="54">
        <v>226</v>
      </c>
      <c r="L13" s="106">
        <v>58</v>
      </c>
      <c r="M13" s="106">
        <v>0</v>
      </c>
      <c r="N13" s="106">
        <v>0</v>
      </c>
      <c r="O13" s="54"/>
      <c r="P13" s="54">
        <v>34</v>
      </c>
      <c r="Q13" s="106">
        <v>19</v>
      </c>
      <c r="R13" s="106">
        <v>0</v>
      </c>
      <c r="S13" s="106">
        <v>0</v>
      </c>
      <c r="T13" s="54"/>
      <c r="U13" s="54">
        <v>17</v>
      </c>
      <c r="V13" s="54">
        <v>11</v>
      </c>
      <c r="W13" s="54">
        <v>4</v>
      </c>
      <c r="X13" s="54">
        <v>1</v>
      </c>
      <c r="Y13" s="54"/>
      <c r="Z13" s="54">
        <v>1547</v>
      </c>
      <c r="AA13" s="54">
        <v>894</v>
      </c>
      <c r="AB13" s="54">
        <v>3</v>
      </c>
      <c r="AC13" s="54"/>
      <c r="AD13" s="54">
        <v>94</v>
      </c>
      <c r="AE13" s="54">
        <v>170</v>
      </c>
      <c r="AF13" s="54">
        <v>0</v>
      </c>
      <c r="AG13" s="54">
        <v>251</v>
      </c>
      <c r="AH13" s="54">
        <v>163</v>
      </c>
      <c r="AI13" s="54">
        <v>0</v>
      </c>
      <c r="AJ13" s="54"/>
      <c r="AK13" s="54">
        <v>12</v>
      </c>
      <c r="AL13" s="106">
        <v>2</v>
      </c>
    </row>
    <row r="14" spans="1:38" s="39" customFormat="1" ht="24.95" customHeight="1">
      <c r="A14" s="52">
        <v>5</v>
      </c>
      <c r="B14" s="53" t="s">
        <v>4</v>
      </c>
      <c r="C14" s="54">
        <v>2835</v>
      </c>
      <c r="D14" s="106">
        <v>2636</v>
      </c>
      <c r="E14" s="106">
        <v>12</v>
      </c>
      <c r="F14" s="54"/>
      <c r="G14" s="54">
        <v>151</v>
      </c>
      <c r="H14" s="106">
        <v>214</v>
      </c>
      <c r="I14" s="54">
        <v>0</v>
      </c>
      <c r="J14" s="54"/>
      <c r="K14" s="54">
        <v>228</v>
      </c>
      <c r="L14" s="106">
        <v>167</v>
      </c>
      <c r="M14" s="106">
        <v>26</v>
      </c>
      <c r="N14" s="106">
        <v>2</v>
      </c>
      <c r="O14" s="54"/>
      <c r="P14" s="54">
        <v>11</v>
      </c>
      <c r="Q14" s="106">
        <v>11</v>
      </c>
      <c r="R14" s="106">
        <v>0</v>
      </c>
      <c r="S14" s="106">
        <v>0</v>
      </c>
      <c r="T14" s="54"/>
      <c r="U14" s="54">
        <v>45</v>
      </c>
      <c r="V14" s="54">
        <v>32</v>
      </c>
      <c r="W14" s="54">
        <v>20</v>
      </c>
      <c r="X14" s="54">
        <v>7</v>
      </c>
      <c r="Y14" s="54"/>
      <c r="Z14" s="54">
        <v>2031</v>
      </c>
      <c r="AA14" s="54">
        <v>1358</v>
      </c>
      <c r="AB14" s="54">
        <v>1</v>
      </c>
      <c r="AC14" s="54"/>
      <c r="AD14" s="54">
        <v>80</v>
      </c>
      <c r="AE14" s="54">
        <v>376</v>
      </c>
      <c r="AF14" s="54">
        <v>9</v>
      </c>
      <c r="AG14" s="54">
        <v>284</v>
      </c>
      <c r="AH14" s="54">
        <v>450</v>
      </c>
      <c r="AI14" s="54">
        <v>0</v>
      </c>
      <c r="AJ14" s="54"/>
      <c r="AK14" s="54">
        <v>50</v>
      </c>
      <c r="AL14" s="106">
        <v>60</v>
      </c>
    </row>
    <row r="15" spans="1:38" s="39" customFormat="1" ht="24.95" customHeight="1">
      <c r="A15" s="52">
        <v>6</v>
      </c>
      <c r="B15" s="53" t="s">
        <v>5</v>
      </c>
      <c r="C15" s="54">
        <v>2642</v>
      </c>
      <c r="D15" s="106">
        <v>2201</v>
      </c>
      <c r="E15" s="106">
        <v>40</v>
      </c>
      <c r="F15" s="54"/>
      <c r="G15" s="54">
        <v>146</v>
      </c>
      <c r="H15" s="106">
        <v>168</v>
      </c>
      <c r="I15" s="54">
        <v>1</v>
      </c>
      <c r="J15" s="54"/>
      <c r="K15" s="54">
        <v>244</v>
      </c>
      <c r="L15" s="106">
        <v>150</v>
      </c>
      <c r="M15" s="106">
        <v>18</v>
      </c>
      <c r="N15" s="106">
        <v>1</v>
      </c>
      <c r="O15" s="54"/>
      <c r="P15" s="54">
        <v>14</v>
      </c>
      <c r="Q15" s="106">
        <v>10</v>
      </c>
      <c r="R15" s="106">
        <v>0</v>
      </c>
      <c r="S15" s="106">
        <v>0</v>
      </c>
      <c r="T15" s="54"/>
      <c r="U15" s="54">
        <v>12</v>
      </c>
      <c r="V15" s="54">
        <v>5</v>
      </c>
      <c r="W15" s="54">
        <v>4</v>
      </c>
      <c r="X15" s="54">
        <v>0</v>
      </c>
      <c r="Y15" s="54"/>
      <c r="Z15" s="54">
        <v>1957</v>
      </c>
      <c r="AA15" s="54">
        <v>1442</v>
      </c>
      <c r="AB15" s="54">
        <v>26</v>
      </c>
      <c r="AC15" s="54"/>
      <c r="AD15" s="54">
        <v>28</v>
      </c>
      <c r="AE15" s="54">
        <v>154</v>
      </c>
      <c r="AF15" s="54">
        <v>12</v>
      </c>
      <c r="AG15" s="54">
        <v>232</v>
      </c>
      <c r="AH15" s="54">
        <v>264</v>
      </c>
      <c r="AI15" s="54">
        <v>0</v>
      </c>
      <c r="AJ15" s="54"/>
      <c r="AK15" s="54">
        <v>21</v>
      </c>
      <c r="AL15" s="106">
        <v>13</v>
      </c>
    </row>
    <row r="16" spans="1:38" s="39" customFormat="1" ht="24.95" customHeight="1">
      <c r="A16" s="52">
        <v>7</v>
      </c>
      <c r="B16" s="53" t="s">
        <v>6</v>
      </c>
      <c r="C16" s="54">
        <v>2420</v>
      </c>
      <c r="D16" s="106">
        <v>1921</v>
      </c>
      <c r="E16" s="106">
        <v>8</v>
      </c>
      <c r="F16" s="54"/>
      <c r="G16" s="54">
        <v>116</v>
      </c>
      <c r="H16" s="106">
        <v>121</v>
      </c>
      <c r="I16" s="54">
        <v>0</v>
      </c>
      <c r="J16" s="54"/>
      <c r="K16" s="54">
        <v>218</v>
      </c>
      <c r="L16" s="106">
        <v>124</v>
      </c>
      <c r="M16" s="106">
        <v>41</v>
      </c>
      <c r="N16" s="106">
        <v>0</v>
      </c>
      <c r="O16" s="54"/>
      <c r="P16" s="54">
        <v>9</v>
      </c>
      <c r="Q16" s="106">
        <v>6</v>
      </c>
      <c r="R16" s="106">
        <v>0</v>
      </c>
      <c r="S16" s="106">
        <v>0</v>
      </c>
      <c r="T16" s="54"/>
      <c r="U16" s="54">
        <v>20</v>
      </c>
      <c r="V16" s="54">
        <v>14</v>
      </c>
      <c r="W16" s="54">
        <v>9</v>
      </c>
      <c r="X16" s="54">
        <v>3</v>
      </c>
      <c r="Y16" s="54"/>
      <c r="Z16" s="54">
        <v>1712</v>
      </c>
      <c r="AA16" s="54">
        <v>1205</v>
      </c>
      <c r="AB16" s="54">
        <v>6</v>
      </c>
      <c r="AC16" s="54"/>
      <c r="AD16" s="54">
        <v>41</v>
      </c>
      <c r="AE16" s="54">
        <v>158</v>
      </c>
      <c r="AF16" s="54">
        <v>2</v>
      </c>
      <c r="AG16" s="54">
        <v>177</v>
      </c>
      <c r="AH16" s="54">
        <v>183</v>
      </c>
      <c r="AI16" s="54">
        <v>0</v>
      </c>
      <c r="AJ16" s="54"/>
      <c r="AK16" s="54">
        <v>147</v>
      </c>
      <c r="AL16" s="106">
        <v>124</v>
      </c>
    </row>
    <row r="17" spans="1:38" s="39" customFormat="1" ht="24.95" customHeight="1">
      <c r="A17" s="52">
        <v>8</v>
      </c>
      <c r="B17" s="53" t="s">
        <v>22</v>
      </c>
      <c r="C17" s="54">
        <v>1479</v>
      </c>
      <c r="D17" s="106">
        <v>1581</v>
      </c>
      <c r="E17" s="106">
        <v>12</v>
      </c>
      <c r="F17" s="54"/>
      <c r="G17" s="54">
        <v>161</v>
      </c>
      <c r="H17" s="106">
        <v>195</v>
      </c>
      <c r="I17" s="54">
        <v>0</v>
      </c>
      <c r="J17" s="54"/>
      <c r="K17" s="54">
        <v>142</v>
      </c>
      <c r="L17" s="106">
        <v>115</v>
      </c>
      <c r="M17" s="106">
        <v>19</v>
      </c>
      <c r="N17" s="106">
        <v>0</v>
      </c>
      <c r="O17" s="54"/>
      <c r="P17" s="54">
        <v>21</v>
      </c>
      <c r="Q17" s="106">
        <v>19</v>
      </c>
      <c r="R17" s="106">
        <v>0</v>
      </c>
      <c r="S17" s="106">
        <v>0</v>
      </c>
      <c r="T17" s="54"/>
      <c r="U17" s="54">
        <v>13</v>
      </c>
      <c r="V17" s="54">
        <v>8</v>
      </c>
      <c r="W17" s="54">
        <v>3</v>
      </c>
      <c r="X17" s="54">
        <v>0</v>
      </c>
      <c r="Y17" s="54"/>
      <c r="Z17" s="54">
        <v>878</v>
      </c>
      <c r="AA17" s="54">
        <v>762</v>
      </c>
      <c r="AB17" s="54">
        <v>5</v>
      </c>
      <c r="AC17" s="54"/>
      <c r="AD17" s="54">
        <v>48</v>
      </c>
      <c r="AE17" s="54">
        <v>185</v>
      </c>
      <c r="AF17" s="54">
        <v>7</v>
      </c>
      <c r="AG17" s="54">
        <v>207</v>
      </c>
      <c r="AH17" s="54">
        <v>286</v>
      </c>
      <c r="AI17" s="54">
        <v>0</v>
      </c>
      <c r="AJ17" s="54"/>
      <c r="AK17" s="54">
        <v>22</v>
      </c>
      <c r="AL17" s="106">
        <v>19</v>
      </c>
    </row>
    <row r="18" spans="1:38" s="39" customFormat="1" ht="24.95" customHeight="1">
      <c r="A18" s="52">
        <v>9</v>
      </c>
      <c r="B18" s="53" t="s">
        <v>66</v>
      </c>
      <c r="C18" s="54">
        <v>12126</v>
      </c>
      <c r="D18" s="106">
        <v>11441</v>
      </c>
      <c r="E18" s="106">
        <v>36</v>
      </c>
      <c r="F18" s="54"/>
      <c r="G18" s="54">
        <v>596</v>
      </c>
      <c r="H18" s="106">
        <v>687</v>
      </c>
      <c r="I18" s="54">
        <v>0</v>
      </c>
      <c r="J18" s="54"/>
      <c r="K18" s="54">
        <v>998</v>
      </c>
      <c r="L18" s="106">
        <v>882</v>
      </c>
      <c r="M18" s="106">
        <v>383</v>
      </c>
      <c r="N18" s="106">
        <v>4</v>
      </c>
      <c r="O18" s="54"/>
      <c r="P18" s="54">
        <v>50</v>
      </c>
      <c r="Q18" s="106">
        <v>51</v>
      </c>
      <c r="R18" s="106">
        <v>4</v>
      </c>
      <c r="S18" s="106">
        <v>0</v>
      </c>
      <c r="T18" s="54"/>
      <c r="U18" s="54">
        <v>174</v>
      </c>
      <c r="V18" s="54">
        <v>55</v>
      </c>
      <c r="W18" s="54">
        <v>34</v>
      </c>
      <c r="X18" s="54">
        <v>6</v>
      </c>
      <c r="Y18" s="54"/>
      <c r="Z18" s="54">
        <v>8423</v>
      </c>
      <c r="AA18" s="54">
        <v>6269</v>
      </c>
      <c r="AB18" s="54">
        <v>24</v>
      </c>
      <c r="AC18" s="54"/>
      <c r="AD18" s="54">
        <v>187</v>
      </c>
      <c r="AE18" s="54">
        <v>1627</v>
      </c>
      <c r="AF18" s="54">
        <v>8</v>
      </c>
      <c r="AG18" s="54">
        <v>1654</v>
      </c>
      <c r="AH18" s="54">
        <v>1730</v>
      </c>
      <c r="AI18" s="54">
        <v>0</v>
      </c>
      <c r="AJ18" s="54"/>
      <c r="AK18" s="54">
        <v>218</v>
      </c>
      <c r="AL18" s="106">
        <v>195</v>
      </c>
    </row>
    <row r="19" spans="1:38" s="39" customFormat="1" ht="24.95" customHeight="1">
      <c r="A19" s="52">
        <v>10</v>
      </c>
      <c r="B19" s="53" t="s">
        <v>7</v>
      </c>
      <c r="C19" s="54">
        <v>2174</v>
      </c>
      <c r="D19" s="106">
        <v>1565</v>
      </c>
      <c r="E19" s="106">
        <v>7</v>
      </c>
      <c r="F19" s="54"/>
      <c r="G19" s="54">
        <v>96</v>
      </c>
      <c r="H19" s="106">
        <v>100</v>
      </c>
      <c r="I19" s="54">
        <v>0</v>
      </c>
      <c r="J19" s="54"/>
      <c r="K19" s="54">
        <v>106</v>
      </c>
      <c r="L19" s="106">
        <v>90</v>
      </c>
      <c r="M19" s="106">
        <v>32</v>
      </c>
      <c r="N19" s="106">
        <v>0</v>
      </c>
      <c r="O19" s="54"/>
      <c r="P19" s="54">
        <v>4</v>
      </c>
      <c r="Q19" s="106">
        <v>2</v>
      </c>
      <c r="R19" s="106">
        <v>0</v>
      </c>
      <c r="S19" s="106">
        <v>0</v>
      </c>
      <c r="T19" s="54"/>
      <c r="U19" s="54">
        <v>13</v>
      </c>
      <c r="V19" s="54">
        <v>6</v>
      </c>
      <c r="W19" s="54">
        <v>3</v>
      </c>
      <c r="X19" s="54">
        <v>1</v>
      </c>
      <c r="Y19" s="54"/>
      <c r="Z19" s="54">
        <v>1732</v>
      </c>
      <c r="AA19" s="54">
        <v>1049</v>
      </c>
      <c r="AB19" s="54">
        <v>1</v>
      </c>
      <c r="AC19" s="54"/>
      <c r="AD19" s="54">
        <v>14</v>
      </c>
      <c r="AE19" s="54">
        <v>83</v>
      </c>
      <c r="AF19" s="54">
        <v>6</v>
      </c>
      <c r="AG19" s="54">
        <v>132</v>
      </c>
      <c r="AH19" s="54">
        <v>158</v>
      </c>
      <c r="AI19" s="54">
        <v>0</v>
      </c>
      <c r="AJ19" s="54"/>
      <c r="AK19" s="54">
        <v>90</v>
      </c>
      <c r="AL19" s="106">
        <v>83</v>
      </c>
    </row>
    <row r="20" spans="1:38" s="39" customFormat="1" ht="24.95" customHeight="1">
      <c r="A20" s="52">
        <v>11</v>
      </c>
      <c r="B20" s="53" t="s">
        <v>23</v>
      </c>
      <c r="C20" s="54">
        <v>354</v>
      </c>
      <c r="D20" s="106">
        <v>189</v>
      </c>
      <c r="E20" s="106">
        <v>0</v>
      </c>
      <c r="F20" s="54"/>
      <c r="G20" s="54">
        <v>2</v>
      </c>
      <c r="H20" s="106">
        <v>1</v>
      </c>
      <c r="I20" s="54">
        <v>0</v>
      </c>
      <c r="J20" s="54"/>
      <c r="K20" s="54">
        <v>49</v>
      </c>
      <c r="L20" s="106">
        <v>21</v>
      </c>
      <c r="M20" s="106">
        <v>11</v>
      </c>
      <c r="N20" s="106">
        <v>0</v>
      </c>
      <c r="O20" s="54"/>
      <c r="P20" s="54">
        <v>1</v>
      </c>
      <c r="Q20" s="106">
        <v>0</v>
      </c>
      <c r="R20" s="106">
        <v>0</v>
      </c>
      <c r="S20" s="106">
        <v>0</v>
      </c>
      <c r="T20" s="54"/>
      <c r="U20" s="54">
        <v>3</v>
      </c>
      <c r="V20" s="54">
        <v>0</v>
      </c>
      <c r="W20" s="54">
        <v>0</v>
      </c>
      <c r="X20" s="54">
        <v>0</v>
      </c>
      <c r="Y20" s="54"/>
      <c r="Z20" s="54">
        <v>266</v>
      </c>
      <c r="AA20" s="54">
        <v>148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29</v>
      </c>
      <c r="AH20" s="54">
        <v>14</v>
      </c>
      <c r="AI20" s="54">
        <v>0</v>
      </c>
      <c r="AJ20" s="54"/>
      <c r="AK20" s="54">
        <v>7</v>
      </c>
      <c r="AL20" s="106">
        <v>5</v>
      </c>
    </row>
    <row r="21" spans="1:38" s="39" customFormat="1" ht="24.95" customHeight="1">
      <c r="A21" s="52">
        <v>12</v>
      </c>
      <c r="B21" s="53" t="s">
        <v>8</v>
      </c>
      <c r="C21" s="54">
        <v>3850</v>
      </c>
      <c r="D21" s="106">
        <v>3360</v>
      </c>
      <c r="E21" s="106">
        <v>27</v>
      </c>
      <c r="F21" s="54"/>
      <c r="G21" s="54">
        <v>254</v>
      </c>
      <c r="H21" s="106">
        <v>315</v>
      </c>
      <c r="I21" s="54">
        <v>0</v>
      </c>
      <c r="J21" s="54"/>
      <c r="K21" s="54">
        <v>374</v>
      </c>
      <c r="L21" s="106">
        <v>290</v>
      </c>
      <c r="M21" s="106">
        <v>101</v>
      </c>
      <c r="N21" s="106">
        <v>4</v>
      </c>
      <c r="O21" s="54"/>
      <c r="P21" s="54">
        <v>24</v>
      </c>
      <c r="Q21" s="106">
        <v>21</v>
      </c>
      <c r="R21" s="106">
        <v>1</v>
      </c>
      <c r="S21" s="106">
        <v>0</v>
      </c>
      <c r="T21" s="54"/>
      <c r="U21" s="54">
        <v>73</v>
      </c>
      <c r="V21" s="54">
        <v>31</v>
      </c>
      <c r="W21" s="54">
        <v>13</v>
      </c>
      <c r="X21" s="54">
        <v>4</v>
      </c>
      <c r="Y21" s="54"/>
      <c r="Z21" s="54">
        <v>2409</v>
      </c>
      <c r="AA21" s="54">
        <v>1696</v>
      </c>
      <c r="AB21" s="54">
        <v>14</v>
      </c>
      <c r="AC21" s="54"/>
      <c r="AD21" s="54">
        <v>83</v>
      </c>
      <c r="AE21" s="54">
        <v>302</v>
      </c>
      <c r="AF21" s="54">
        <v>9</v>
      </c>
      <c r="AG21" s="54">
        <v>454</v>
      </c>
      <c r="AH21" s="54">
        <v>512</v>
      </c>
      <c r="AI21" s="54">
        <v>0</v>
      </c>
      <c r="AJ21" s="54"/>
      <c r="AK21" s="54">
        <v>252</v>
      </c>
      <c r="AL21" s="106">
        <v>224</v>
      </c>
    </row>
    <row r="22" spans="1:38" s="39" customFormat="1" ht="24.95" customHeight="1">
      <c r="A22" s="52">
        <v>13</v>
      </c>
      <c r="B22" s="53" t="s">
        <v>9</v>
      </c>
      <c r="C22" s="54">
        <v>2239</v>
      </c>
      <c r="D22" s="106">
        <v>1842</v>
      </c>
      <c r="E22" s="106">
        <v>19</v>
      </c>
      <c r="F22" s="54"/>
      <c r="G22" s="54">
        <v>122</v>
      </c>
      <c r="H22" s="106">
        <v>145</v>
      </c>
      <c r="I22" s="54">
        <v>0</v>
      </c>
      <c r="J22" s="54"/>
      <c r="K22" s="54">
        <v>105</v>
      </c>
      <c r="L22" s="106">
        <v>92</v>
      </c>
      <c r="M22" s="106">
        <v>31</v>
      </c>
      <c r="N22" s="106">
        <v>2</v>
      </c>
      <c r="O22" s="54"/>
      <c r="P22" s="54">
        <v>14</v>
      </c>
      <c r="Q22" s="106">
        <v>5</v>
      </c>
      <c r="R22" s="106">
        <v>0</v>
      </c>
      <c r="S22" s="106">
        <v>0</v>
      </c>
      <c r="T22" s="54"/>
      <c r="U22" s="54">
        <v>20</v>
      </c>
      <c r="V22" s="54">
        <v>14</v>
      </c>
      <c r="W22" s="54">
        <v>5</v>
      </c>
      <c r="X22" s="54">
        <v>3</v>
      </c>
      <c r="Y22" s="54"/>
      <c r="Z22" s="54">
        <v>1811</v>
      </c>
      <c r="AA22" s="54">
        <v>1221</v>
      </c>
      <c r="AB22" s="54">
        <v>8</v>
      </c>
      <c r="AC22" s="54"/>
      <c r="AD22" s="54">
        <v>41</v>
      </c>
      <c r="AE22" s="54">
        <v>236</v>
      </c>
      <c r="AF22" s="54">
        <v>9</v>
      </c>
      <c r="AG22" s="54">
        <v>136</v>
      </c>
      <c r="AH22" s="54">
        <v>118</v>
      </c>
      <c r="AI22" s="54">
        <v>0</v>
      </c>
      <c r="AJ22" s="54"/>
      <c r="AK22" s="54">
        <v>10</v>
      </c>
      <c r="AL22" s="106">
        <v>25</v>
      </c>
    </row>
    <row r="23" spans="1:38" s="39" customFormat="1" ht="24.95" customHeight="1">
      <c r="A23" s="52">
        <v>14</v>
      </c>
      <c r="B23" s="53" t="s">
        <v>24</v>
      </c>
      <c r="C23" s="54">
        <v>5740</v>
      </c>
      <c r="D23" s="106">
        <v>5623</v>
      </c>
      <c r="E23" s="106">
        <v>49</v>
      </c>
      <c r="F23" s="54"/>
      <c r="G23" s="54">
        <v>360</v>
      </c>
      <c r="H23" s="106">
        <v>448</v>
      </c>
      <c r="I23" s="54">
        <v>1</v>
      </c>
      <c r="J23" s="54"/>
      <c r="K23" s="54">
        <v>345</v>
      </c>
      <c r="L23" s="106">
        <v>364</v>
      </c>
      <c r="M23" s="106">
        <v>87</v>
      </c>
      <c r="N23" s="106">
        <v>0</v>
      </c>
      <c r="O23" s="54"/>
      <c r="P23" s="54">
        <v>18</v>
      </c>
      <c r="Q23" s="106">
        <v>14</v>
      </c>
      <c r="R23" s="106">
        <v>0</v>
      </c>
      <c r="S23" s="106">
        <v>0</v>
      </c>
      <c r="T23" s="54"/>
      <c r="U23" s="54">
        <v>58</v>
      </c>
      <c r="V23" s="54">
        <v>15</v>
      </c>
      <c r="W23" s="54">
        <v>8</v>
      </c>
      <c r="X23" s="54">
        <v>2</v>
      </c>
      <c r="Y23" s="54"/>
      <c r="Z23" s="54">
        <v>4308</v>
      </c>
      <c r="AA23" s="54">
        <v>3519</v>
      </c>
      <c r="AB23" s="54">
        <v>39</v>
      </c>
      <c r="AC23" s="54"/>
      <c r="AD23" s="54">
        <v>94</v>
      </c>
      <c r="AE23" s="54">
        <v>533</v>
      </c>
      <c r="AF23" s="54">
        <v>9</v>
      </c>
      <c r="AG23" s="54">
        <v>586</v>
      </c>
      <c r="AH23" s="54">
        <v>719</v>
      </c>
      <c r="AI23" s="54">
        <v>0</v>
      </c>
      <c r="AJ23" s="54"/>
      <c r="AK23" s="54">
        <v>29</v>
      </c>
      <c r="AL23" s="106">
        <v>26</v>
      </c>
    </row>
    <row r="24" spans="1:38" s="39" customFormat="1" ht="24.95" customHeight="1">
      <c r="A24" s="52">
        <v>15</v>
      </c>
      <c r="B24" s="53" t="s">
        <v>10</v>
      </c>
      <c r="C24" s="54">
        <v>3240</v>
      </c>
      <c r="D24" s="106">
        <v>2780</v>
      </c>
      <c r="E24" s="106">
        <v>18</v>
      </c>
      <c r="F24" s="54"/>
      <c r="G24" s="54">
        <v>151</v>
      </c>
      <c r="H24" s="106">
        <v>187</v>
      </c>
      <c r="I24" s="54">
        <v>0</v>
      </c>
      <c r="J24" s="54"/>
      <c r="K24" s="54">
        <v>149</v>
      </c>
      <c r="L24" s="106">
        <v>142</v>
      </c>
      <c r="M24" s="106">
        <v>28</v>
      </c>
      <c r="N24" s="106">
        <v>3</v>
      </c>
      <c r="O24" s="54"/>
      <c r="P24" s="54">
        <v>16</v>
      </c>
      <c r="Q24" s="106">
        <v>14</v>
      </c>
      <c r="R24" s="106">
        <v>0</v>
      </c>
      <c r="S24" s="106">
        <v>0</v>
      </c>
      <c r="T24" s="54"/>
      <c r="U24" s="54">
        <v>18</v>
      </c>
      <c r="V24" s="54">
        <v>8</v>
      </c>
      <c r="W24" s="54">
        <v>5</v>
      </c>
      <c r="X24" s="54">
        <v>1</v>
      </c>
      <c r="Y24" s="54"/>
      <c r="Z24" s="54">
        <v>2571</v>
      </c>
      <c r="AA24" s="54">
        <v>1739</v>
      </c>
      <c r="AB24" s="54">
        <v>7</v>
      </c>
      <c r="AC24" s="54"/>
      <c r="AD24" s="54">
        <v>64</v>
      </c>
      <c r="AE24" s="54">
        <v>391</v>
      </c>
      <c r="AF24" s="54">
        <v>8</v>
      </c>
      <c r="AG24" s="54">
        <v>155</v>
      </c>
      <c r="AH24" s="54">
        <v>191</v>
      </c>
      <c r="AI24" s="54">
        <v>0</v>
      </c>
      <c r="AJ24" s="54"/>
      <c r="AK24" s="54">
        <v>134</v>
      </c>
      <c r="AL24" s="106">
        <v>116</v>
      </c>
    </row>
    <row r="25" spans="1:38" s="39" customFormat="1" ht="24.95" customHeight="1">
      <c r="A25" s="52">
        <v>16</v>
      </c>
      <c r="B25" s="53" t="s">
        <v>11</v>
      </c>
      <c r="C25" s="54">
        <v>1753</v>
      </c>
      <c r="D25" s="106">
        <v>1679</v>
      </c>
      <c r="E25" s="106">
        <v>13</v>
      </c>
      <c r="F25" s="54"/>
      <c r="G25" s="54">
        <v>129</v>
      </c>
      <c r="H25" s="106">
        <v>190</v>
      </c>
      <c r="I25" s="54">
        <v>1</v>
      </c>
      <c r="J25" s="54"/>
      <c r="K25" s="54">
        <v>125</v>
      </c>
      <c r="L25" s="106">
        <v>96</v>
      </c>
      <c r="M25" s="106">
        <v>8</v>
      </c>
      <c r="N25" s="106">
        <v>0</v>
      </c>
      <c r="O25" s="54"/>
      <c r="P25" s="54">
        <v>14</v>
      </c>
      <c r="Q25" s="106">
        <v>9</v>
      </c>
      <c r="R25" s="106">
        <v>0</v>
      </c>
      <c r="S25" s="106">
        <v>0</v>
      </c>
      <c r="T25" s="54"/>
      <c r="U25" s="54">
        <v>20</v>
      </c>
      <c r="V25" s="54">
        <v>10</v>
      </c>
      <c r="W25" s="54">
        <v>7</v>
      </c>
      <c r="X25" s="54">
        <v>0</v>
      </c>
      <c r="Y25" s="54"/>
      <c r="Z25" s="54">
        <v>1322</v>
      </c>
      <c r="AA25" s="54">
        <v>1031</v>
      </c>
      <c r="AB25" s="54">
        <v>1</v>
      </c>
      <c r="AC25" s="54"/>
      <c r="AD25" s="54">
        <v>35</v>
      </c>
      <c r="AE25" s="54">
        <v>167</v>
      </c>
      <c r="AF25" s="54">
        <v>11</v>
      </c>
      <c r="AG25" s="54">
        <v>100</v>
      </c>
      <c r="AH25" s="54">
        <v>172</v>
      </c>
      <c r="AI25" s="54">
        <v>0</v>
      </c>
      <c r="AJ25" s="54"/>
      <c r="AK25" s="54">
        <v>28</v>
      </c>
      <c r="AL25" s="106">
        <v>14</v>
      </c>
    </row>
    <row r="26" spans="1:38" s="39" customFormat="1" ht="24.95" customHeight="1">
      <c r="A26" s="52">
        <v>17</v>
      </c>
      <c r="B26" s="53" t="s">
        <v>12</v>
      </c>
      <c r="C26" s="54">
        <v>1722</v>
      </c>
      <c r="D26" s="106">
        <v>1590</v>
      </c>
      <c r="E26" s="106">
        <v>19</v>
      </c>
      <c r="F26" s="54"/>
      <c r="G26" s="54">
        <v>145</v>
      </c>
      <c r="H26" s="106">
        <v>148</v>
      </c>
      <c r="I26" s="54">
        <v>0</v>
      </c>
      <c r="J26" s="54"/>
      <c r="K26" s="54">
        <v>220</v>
      </c>
      <c r="L26" s="106">
        <v>160</v>
      </c>
      <c r="M26" s="106">
        <v>52</v>
      </c>
      <c r="N26" s="106">
        <v>1</v>
      </c>
      <c r="O26" s="54"/>
      <c r="P26" s="54">
        <v>29</v>
      </c>
      <c r="Q26" s="106">
        <v>24</v>
      </c>
      <c r="R26" s="106">
        <v>0</v>
      </c>
      <c r="S26" s="106">
        <v>0</v>
      </c>
      <c r="T26" s="54"/>
      <c r="U26" s="54">
        <v>60</v>
      </c>
      <c r="V26" s="54">
        <v>35</v>
      </c>
      <c r="W26" s="54">
        <v>14</v>
      </c>
      <c r="X26" s="54">
        <v>0</v>
      </c>
      <c r="Y26" s="54"/>
      <c r="Z26" s="54">
        <v>1012</v>
      </c>
      <c r="AA26" s="54">
        <v>707</v>
      </c>
      <c r="AB26" s="54">
        <v>10</v>
      </c>
      <c r="AC26" s="54"/>
      <c r="AD26" s="54">
        <v>115</v>
      </c>
      <c r="AE26" s="54">
        <v>367</v>
      </c>
      <c r="AF26" s="54">
        <v>8</v>
      </c>
      <c r="AG26" s="54">
        <v>145</v>
      </c>
      <c r="AH26" s="54">
        <v>165</v>
      </c>
      <c r="AI26" s="54">
        <v>0</v>
      </c>
      <c r="AJ26" s="54"/>
      <c r="AK26" s="54">
        <v>56</v>
      </c>
      <c r="AL26" s="106">
        <v>19</v>
      </c>
    </row>
    <row r="27" spans="1:38" s="39" customFormat="1" ht="24.95" customHeight="1">
      <c r="A27" s="52">
        <v>18</v>
      </c>
      <c r="B27" s="53" t="s">
        <v>13</v>
      </c>
      <c r="C27" s="54">
        <v>1289</v>
      </c>
      <c r="D27" s="106">
        <v>1150</v>
      </c>
      <c r="E27" s="106">
        <v>2</v>
      </c>
      <c r="F27" s="54"/>
      <c r="G27" s="54">
        <v>111</v>
      </c>
      <c r="H27" s="106">
        <v>118</v>
      </c>
      <c r="I27" s="54">
        <v>0</v>
      </c>
      <c r="J27" s="54"/>
      <c r="K27" s="54">
        <v>95</v>
      </c>
      <c r="L27" s="106">
        <v>68</v>
      </c>
      <c r="M27" s="106">
        <v>31</v>
      </c>
      <c r="N27" s="106">
        <v>0</v>
      </c>
      <c r="O27" s="54"/>
      <c r="P27" s="54">
        <v>15</v>
      </c>
      <c r="Q27" s="106">
        <v>14</v>
      </c>
      <c r="R27" s="106">
        <v>1</v>
      </c>
      <c r="S27" s="106">
        <v>0</v>
      </c>
      <c r="T27" s="54"/>
      <c r="U27" s="54">
        <v>21</v>
      </c>
      <c r="V27" s="54">
        <v>14</v>
      </c>
      <c r="W27" s="54">
        <v>3</v>
      </c>
      <c r="X27" s="54">
        <v>3</v>
      </c>
      <c r="Y27" s="54"/>
      <c r="Z27" s="54">
        <v>899</v>
      </c>
      <c r="AA27" s="54">
        <v>676</v>
      </c>
      <c r="AB27" s="54">
        <v>0</v>
      </c>
      <c r="AC27" s="54"/>
      <c r="AD27" s="54">
        <v>44</v>
      </c>
      <c r="AE27" s="54">
        <v>118</v>
      </c>
      <c r="AF27" s="54">
        <v>2</v>
      </c>
      <c r="AG27" s="54">
        <v>74</v>
      </c>
      <c r="AH27" s="54">
        <v>122</v>
      </c>
      <c r="AI27" s="54">
        <v>0</v>
      </c>
      <c r="AJ27" s="54"/>
      <c r="AK27" s="54">
        <v>51</v>
      </c>
      <c r="AL27" s="106">
        <v>34</v>
      </c>
    </row>
    <row r="28" spans="1:38" s="39" customFormat="1" ht="24.95" customHeight="1">
      <c r="A28" s="52">
        <v>19</v>
      </c>
      <c r="B28" s="53" t="s">
        <v>14</v>
      </c>
      <c r="C28" s="54">
        <v>4934</v>
      </c>
      <c r="D28" s="106">
        <v>4612</v>
      </c>
      <c r="E28" s="106">
        <v>27</v>
      </c>
      <c r="F28" s="54"/>
      <c r="G28" s="54">
        <v>468</v>
      </c>
      <c r="H28" s="106">
        <v>630</v>
      </c>
      <c r="I28" s="54">
        <v>0</v>
      </c>
      <c r="J28" s="54"/>
      <c r="K28" s="54">
        <v>352</v>
      </c>
      <c r="L28" s="106">
        <v>267</v>
      </c>
      <c r="M28" s="106">
        <v>46</v>
      </c>
      <c r="N28" s="106">
        <v>0</v>
      </c>
      <c r="O28" s="54"/>
      <c r="P28" s="54">
        <v>11</v>
      </c>
      <c r="Q28" s="106">
        <v>13</v>
      </c>
      <c r="R28" s="106">
        <v>0</v>
      </c>
      <c r="S28" s="106">
        <v>0</v>
      </c>
      <c r="T28" s="54"/>
      <c r="U28" s="54">
        <v>113</v>
      </c>
      <c r="V28" s="54">
        <v>65</v>
      </c>
      <c r="W28" s="54">
        <v>38</v>
      </c>
      <c r="X28" s="54">
        <v>14</v>
      </c>
      <c r="Y28" s="54"/>
      <c r="Z28" s="54">
        <v>3633</v>
      </c>
      <c r="AA28" s="54">
        <v>2875</v>
      </c>
      <c r="AB28" s="54">
        <v>25</v>
      </c>
      <c r="AC28" s="54"/>
      <c r="AD28" s="54">
        <v>95</v>
      </c>
      <c r="AE28" s="54">
        <v>425</v>
      </c>
      <c r="AF28" s="54">
        <v>2</v>
      </c>
      <c r="AG28" s="54">
        <v>325</v>
      </c>
      <c r="AH28" s="54">
        <v>364</v>
      </c>
      <c r="AI28" s="54">
        <v>0</v>
      </c>
      <c r="AJ28" s="54"/>
      <c r="AK28" s="54">
        <v>50</v>
      </c>
      <c r="AL28" s="106">
        <v>38</v>
      </c>
    </row>
    <row r="29" spans="1:38" s="39" customFormat="1" ht="24.95" customHeight="1">
      <c r="A29" s="52">
        <v>20</v>
      </c>
      <c r="B29" s="53" t="s">
        <v>15</v>
      </c>
      <c r="C29" s="54">
        <v>1115</v>
      </c>
      <c r="D29" s="106">
        <v>947</v>
      </c>
      <c r="E29" s="106">
        <v>0</v>
      </c>
      <c r="F29" s="54"/>
      <c r="G29" s="54">
        <v>53</v>
      </c>
      <c r="H29" s="106">
        <v>70</v>
      </c>
      <c r="I29" s="54">
        <v>0</v>
      </c>
      <c r="J29" s="54"/>
      <c r="K29" s="54">
        <v>141</v>
      </c>
      <c r="L29" s="106">
        <v>97</v>
      </c>
      <c r="M29" s="106">
        <v>20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15</v>
      </c>
      <c r="V29" s="54">
        <v>11</v>
      </c>
      <c r="W29" s="54">
        <v>4</v>
      </c>
      <c r="X29" s="54">
        <v>3</v>
      </c>
      <c r="Y29" s="54"/>
      <c r="Z29" s="54">
        <v>657</v>
      </c>
      <c r="AA29" s="54">
        <v>439</v>
      </c>
      <c r="AB29" s="54">
        <v>0</v>
      </c>
      <c r="AC29" s="54"/>
      <c r="AD29" s="54">
        <v>12</v>
      </c>
      <c r="AE29" s="54">
        <v>108</v>
      </c>
      <c r="AF29" s="54">
        <v>0</v>
      </c>
      <c r="AG29" s="54">
        <v>143</v>
      </c>
      <c r="AH29" s="54">
        <v>125</v>
      </c>
      <c r="AI29" s="54">
        <v>0</v>
      </c>
      <c r="AJ29" s="54"/>
      <c r="AK29" s="54">
        <v>108</v>
      </c>
      <c r="AL29" s="106">
        <v>107</v>
      </c>
    </row>
    <row r="30" spans="1:38" s="39" customFormat="1" ht="24.95" customHeight="1">
      <c r="A30" s="52">
        <v>21</v>
      </c>
      <c r="B30" s="53" t="s">
        <v>16</v>
      </c>
      <c r="C30" s="54">
        <v>1941</v>
      </c>
      <c r="D30" s="106">
        <v>1856</v>
      </c>
      <c r="E30" s="106">
        <v>13</v>
      </c>
      <c r="F30" s="54"/>
      <c r="G30" s="54">
        <v>228</v>
      </c>
      <c r="H30" s="106">
        <v>258</v>
      </c>
      <c r="I30" s="54">
        <v>0</v>
      </c>
      <c r="J30" s="54"/>
      <c r="K30" s="54">
        <v>152</v>
      </c>
      <c r="L30" s="106">
        <v>138</v>
      </c>
      <c r="M30" s="106">
        <v>49</v>
      </c>
      <c r="N30" s="106">
        <v>1</v>
      </c>
      <c r="O30" s="54"/>
      <c r="P30" s="54">
        <v>33</v>
      </c>
      <c r="Q30" s="106">
        <v>24</v>
      </c>
      <c r="R30" s="106">
        <v>0</v>
      </c>
      <c r="S30" s="106">
        <v>0</v>
      </c>
      <c r="T30" s="54"/>
      <c r="U30" s="54">
        <v>36</v>
      </c>
      <c r="V30" s="54">
        <v>24</v>
      </c>
      <c r="W30" s="54">
        <v>11</v>
      </c>
      <c r="X30" s="54">
        <v>3</v>
      </c>
      <c r="Y30" s="54"/>
      <c r="Z30" s="54">
        <v>1275</v>
      </c>
      <c r="AA30" s="54">
        <v>928</v>
      </c>
      <c r="AB30" s="54">
        <v>8</v>
      </c>
      <c r="AC30" s="54"/>
      <c r="AD30" s="54">
        <v>49</v>
      </c>
      <c r="AE30" s="54">
        <v>191</v>
      </c>
      <c r="AF30" s="54">
        <v>4</v>
      </c>
      <c r="AG30" s="54">
        <v>85</v>
      </c>
      <c r="AH30" s="54">
        <v>194</v>
      </c>
      <c r="AI30" s="54">
        <v>0</v>
      </c>
      <c r="AJ30" s="54"/>
      <c r="AK30" s="54">
        <v>119</v>
      </c>
      <c r="AL30" s="106">
        <v>123</v>
      </c>
    </row>
    <row r="31" spans="1:38" s="39" customFormat="1" ht="24.95" customHeight="1">
      <c r="A31" s="52">
        <v>22</v>
      </c>
      <c r="B31" s="53" t="s">
        <v>17</v>
      </c>
      <c r="C31" s="54">
        <v>2452</v>
      </c>
      <c r="D31" s="106">
        <v>2181</v>
      </c>
      <c r="E31" s="106">
        <v>10</v>
      </c>
      <c r="F31" s="54"/>
      <c r="G31" s="54">
        <v>127</v>
      </c>
      <c r="H31" s="106">
        <v>192</v>
      </c>
      <c r="I31" s="54">
        <v>0</v>
      </c>
      <c r="J31" s="54"/>
      <c r="K31" s="54">
        <v>108</v>
      </c>
      <c r="L31" s="106">
        <v>95</v>
      </c>
      <c r="M31" s="106">
        <v>23</v>
      </c>
      <c r="N31" s="106">
        <v>0</v>
      </c>
      <c r="O31" s="54"/>
      <c r="P31" s="54">
        <v>16</v>
      </c>
      <c r="Q31" s="106">
        <v>6</v>
      </c>
      <c r="R31" s="106">
        <v>0</v>
      </c>
      <c r="S31" s="106">
        <v>0</v>
      </c>
      <c r="T31" s="54"/>
      <c r="U31" s="54">
        <v>22</v>
      </c>
      <c r="V31" s="54">
        <v>12</v>
      </c>
      <c r="W31" s="54">
        <v>10</v>
      </c>
      <c r="X31" s="54">
        <v>2</v>
      </c>
      <c r="Y31" s="54"/>
      <c r="Z31" s="54">
        <v>1917</v>
      </c>
      <c r="AA31" s="54">
        <v>1380</v>
      </c>
      <c r="AB31" s="54">
        <v>3</v>
      </c>
      <c r="AC31" s="54"/>
      <c r="AD31" s="54">
        <v>46</v>
      </c>
      <c r="AE31" s="54">
        <v>242</v>
      </c>
      <c r="AF31" s="54">
        <v>7</v>
      </c>
      <c r="AG31" s="54">
        <v>193</v>
      </c>
      <c r="AH31" s="54">
        <v>224</v>
      </c>
      <c r="AI31" s="54">
        <v>0</v>
      </c>
      <c r="AJ31" s="54"/>
      <c r="AK31" s="54">
        <v>45</v>
      </c>
      <c r="AL31" s="106">
        <v>42</v>
      </c>
    </row>
    <row r="32" spans="1:38" s="39" customFormat="1" ht="24.95" customHeight="1">
      <c r="A32" s="52">
        <v>23</v>
      </c>
      <c r="B32" s="34" t="s">
        <v>19</v>
      </c>
      <c r="C32" s="54">
        <v>1277</v>
      </c>
      <c r="D32" s="106">
        <v>1156</v>
      </c>
      <c r="E32" s="106">
        <v>10</v>
      </c>
      <c r="F32" s="54"/>
      <c r="G32" s="54">
        <v>156</v>
      </c>
      <c r="H32" s="106">
        <v>178</v>
      </c>
      <c r="I32" s="54">
        <v>0</v>
      </c>
      <c r="J32" s="54"/>
      <c r="K32" s="54">
        <v>99</v>
      </c>
      <c r="L32" s="106">
        <v>65</v>
      </c>
      <c r="M32" s="106">
        <v>12</v>
      </c>
      <c r="N32" s="106">
        <v>0</v>
      </c>
      <c r="O32" s="54"/>
      <c r="P32" s="54">
        <v>24</v>
      </c>
      <c r="Q32" s="106">
        <v>20</v>
      </c>
      <c r="R32" s="106">
        <v>0</v>
      </c>
      <c r="S32" s="106">
        <v>0</v>
      </c>
      <c r="T32" s="54"/>
      <c r="U32" s="54">
        <v>17</v>
      </c>
      <c r="V32" s="54">
        <v>13</v>
      </c>
      <c r="W32" s="54">
        <v>8</v>
      </c>
      <c r="X32" s="54">
        <v>1</v>
      </c>
      <c r="Y32" s="54"/>
      <c r="Z32" s="54">
        <v>760</v>
      </c>
      <c r="AA32" s="54">
        <v>578</v>
      </c>
      <c r="AB32" s="54">
        <v>3</v>
      </c>
      <c r="AC32" s="54"/>
      <c r="AD32" s="54">
        <v>13</v>
      </c>
      <c r="AE32" s="54">
        <v>86</v>
      </c>
      <c r="AF32" s="54">
        <v>7</v>
      </c>
      <c r="AG32" s="54">
        <v>185</v>
      </c>
      <c r="AH32" s="54">
        <v>201</v>
      </c>
      <c r="AI32" s="54">
        <v>0</v>
      </c>
      <c r="AJ32" s="54"/>
      <c r="AK32" s="54">
        <v>40</v>
      </c>
      <c r="AL32" s="106">
        <v>28</v>
      </c>
    </row>
    <row r="33" spans="1:38" s="39" customFormat="1" ht="24.95" customHeight="1">
      <c r="A33" s="52">
        <v>24</v>
      </c>
      <c r="B33" s="34" t="s">
        <v>18</v>
      </c>
      <c r="C33" s="54">
        <v>2012</v>
      </c>
      <c r="D33" s="106">
        <v>1969</v>
      </c>
      <c r="E33" s="106">
        <v>8</v>
      </c>
      <c r="F33" s="54"/>
      <c r="G33" s="54">
        <v>141</v>
      </c>
      <c r="H33" s="106">
        <v>193</v>
      </c>
      <c r="I33" s="54">
        <v>0</v>
      </c>
      <c r="J33" s="54"/>
      <c r="K33" s="54">
        <v>92</v>
      </c>
      <c r="L33" s="106">
        <v>99</v>
      </c>
      <c r="M33" s="106">
        <v>36</v>
      </c>
      <c r="N33" s="106">
        <v>1</v>
      </c>
      <c r="O33" s="54"/>
      <c r="P33" s="54">
        <v>19</v>
      </c>
      <c r="Q33" s="106">
        <v>13</v>
      </c>
      <c r="R33" s="106">
        <v>2</v>
      </c>
      <c r="S33" s="106">
        <v>0</v>
      </c>
      <c r="T33" s="54"/>
      <c r="U33" s="54">
        <v>26</v>
      </c>
      <c r="V33" s="54">
        <v>21</v>
      </c>
      <c r="W33" s="54">
        <v>11</v>
      </c>
      <c r="X33" s="54">
        <v>1</v>
      </c>
      <c r="Y33" s="54"/>
      <c r="Z33" s="54">
        <v>1377</v>
      </c>
      <c r="AA33" s="54">
        <v>986</v>
      </c>
      <c r="AB33" s="54">
        <v>1</v>
      </c>
      <c r="AC33" s="54"/>
      <c r="AD33" s="54">
        <v>67</v>
      </c>
      <c r="AE33" s="54">
        <v>341</v>
      </c>
      <c r="AF33" s="54">
        <v>6</v>
      </c>
      <c r="AG33" s="54">
        <v>257</v>
      </c>
      <c r="AH33" s="54">
        <v>283</v>
      </c>
      <c r="AI33" s="54">
        <v>0</v>
      </c>
      <c r="AJ33" s="54"/>
      <c r="AK33" s="54">
        <v>59</v>
      </c>
      <c r="AL33" s="106">
        <v>54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94" t="s">
        <v>40</v>
      </c>
      <c r="B35" s="195"/>
      <c r="C35" s="58">
        <v>73106</v>
      </c>
      <c r="D35" s="58">
        <v>65411</v>
      </c>
      <c r="E35" s="58">
        <v>435</v>
      </c>
      <c r="F35" s="58">
        <v>0</v>
      </c>
      <c r="G35" s="58">
        <v>4557</v>
      </c>
      <c r="H35" s="58">
        <v>5576</v>
      </c>
      <c r="I35" s="58">
        <v>10</v>
      </c>
      <c r="J35" s="58">
        <v>0</v>
      </c>
      <c r="K35" s="58">
        <v>5461</v>
      </c>
      <c r="L35" s="58">
        <v>4244</v>
      </c>
      <c r="M35" s="58">
        <v>1241</v>
      </c>
      <c r="N35" s="58">
        <v>29</v>
      </c>
      <c r="O35" s="58">
        <v>0</v>
      </c>
      <c r="P35" s="58">
        <v>448</v>
      </c>
      <c r="Q35" s="58">
        <v>367</v>
      </c>
      <c r="R35" s="58">
        <v>8</v>
      </c>
      <c r="S35" s="58">
        <v>0</v>
      </c>
      <c r="T35" s="58">
        <v>0</v>
      </c>
      <c r="U35" s="58">
        <v>993</v>
      </c>
      <c r="V35" s="58">
        <v>511</v>
      </c>
      <c r="W35" s="58">
        <v>289</v>
      </c>
      <c r="X35" s="58">
        <v>66</v>
      </c>
      <c r="Y35" s="58">
        <v>0</v>
      </c>
      <c r="Z35" s="58">
        <v>52396</v>
      </c>
      <c r="AA35" s="58">
        <v>38212</v>
      </c>
      <c r="AB35" s="58">
        <v>215</v>
      </c>
      <c r="AC35" s="58">
        <v>0</v>
      </c>
      <c r="AD35" s="58">
        <v>1454</v>
      </c>
      <c r="AE35" s="58">
        <v>7314</v>
      </c>
      <c r="AF35" s="58">
        <v>181</v>
      </c>
      <c r="AG35" s="58">
        <v>6712</v>
      </c>
      <c r="AH35" s="58">
        <v>7800</v>
      </c>
      <c r="AI35" s="58">
        <v>0</v>
      </c>
      <c r="AJ35" s="58">
        <v>0</v>
      </c>
      <c r="AK35" s="58">
        <v>2078</v>
      </c>
      <c r="AL35" s="58">
        <v>1898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"/>
  </protectedRanges>
  <mergeCells count="47">
    <mergeCell ref="AD5:AF5"/>
    <mergeCell ref="AD6:AD7"/>
    <mergeCell ref="AE6:AE7"/>
    <mergeCell ref="AF6:AF7"/>
    <mergeCell ref="AD4:AF4"/>
    <mergeCell ref="A1:AL1"/>
    <mergeCell ref="A2:AL2"/>
    <mergeCell ref="A3:AL3"/>
    <mergeCell ref="AG4:AI4"/>
    <mergeCell ref="AK4:AL4"/>
    <mergeCell ref="P4:S4"/>
    <mergeCell ref="U4:X4"/>
    <mergeCell ref="Z4:AB4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K5:AL5"/>
    <mergeCell ref="AG6:AG7"/>
    <mergeCell ref="AK6:AK7"/>
    <mergeCell ref="AL6:AL7"/>
    <mergeCell ref="AH6:AH7"/>
    <mergeCell ref="AI6:AI7"/>
    <mergeCell ref="AG5:AI5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zoomScale="110" zoomScaleSheetLayoutView="110" workbookViewId="0">
      <pane xSplit="2" ySplit="7" topLeftCell="C26" activePane="bottomRight" state="frozen"/>
      <selection pane="topRight" activeCell="C1" sqref="C1"/>
      <selection pane="bottomLeft" activeCell="A7" sqref="A7"/>
      <selection pane="bottomRight" activeCell="L33" sqref="L33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6" t="s">
        <v>73</v>
      </c>
      <c r="B1" s="206"/>
      <c r="C1" s="206"/>
      <c r="D1" s="206"/>
      <c r="E1" s="206"/>
      <c r="F1" s="206"/>
      <c r="G1" s="206"/>
      <c r="H1" s="206"/>
      <c r="I1" s="206"/>
    </row>
    <row r="2" spans="1:15" ht="18.75" customHeight="1">
      <c r="A2" s="211" t="s">
        <v>25</v>
      </c>
      <c r="B2" s="208" t="s">
        <v>41</v>
      </c>
      <c r="C2" s="215" t="s">
        <v>32</v>
      </c>
      <c r="D2" s="215" t="s">
        <v>33</v>
      </c>
      <c r="E2" s="215" t="s">
        <v>34</v>
      </c>
      <c r="F2" s="215" t="s">
        <v>67</v>
      </c>
      <c r="G2" s="218" t="s">
        <v>53</v>
      </c>
      <c r="H2" s="219"/>
      <c r="I2" s="220"/>
    </row>
    <row r="3" spans="1:15" ht="54" customHeight="1">
      <c r="A3" s="212"/>
      <c r="B3" s="209"/>
      <c r="C3" s="216"/>
      <c r="D3" s="216"/>
      <c r="E3" s="216"/>
      <c r="F3" s="216"/>
      <c r="G3" s="221"/>
      <c r="H3" s="222"/>
      <c r="I3" s="223"/>
    </row>
    <row r="4" spans="1:15" ht="20.25" customHeight="1">
      <c r="A4" s="212"/>
      <c r="B4" s="209"/>
      <c r="C4" s="216"/>
      <c r="D4" s="216"/>
      <c r="E4" s="216"/>
      <c r="F4" s="216"/>
      <c r="G4" s="191">
        <v>2024</v>
      </c>
      <c r="H4" s="191">
        <v>2025</v>
      </c>
      <c r="I4" s="191" t="s">
        <v>28</v>
      </c>
    </row>
    <row r="5" spans="1:15" ht="42" customHeight="1">
      <c r="A5" s="212"/>
      <c r="B5" s="209"/>
      <c r="C5" s="217"/>
      <c r="D5" s="217"/>
      <c r="E5" s="217"/>
      <c r="F5" s="217"/>
      <c r="G5" s="192"/>
      <c r="H5" s="192"/>
      <c r="I5" s="192"/>
      <c r="K5" s="18"/>
    </row>
    <row r="6" spans="1:15" ht="19.5" customHeight="1">
      <c r="A6" s="213"/>
      <c r="B6" s="210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33</v>
      </c>
      <c r="E8" s="73">
        <v>28</v>
      </c>
      <c r="F8" s="28">
        <f>E8/(D8+C8)</f>
        <v>0.34146341463414637</v>
      </c>
      <c r="G8" s="79">
        <v>43</v>
      </c>
      <c r="H8" s="79">
        <v>54</v>
      </c>
      <c r="I8" s="73">
        <v>1</v>
      </c>
    </row>
    <row r="9" spans="1:15" ht="23.1" customHeight="1">
      <c r="A9" s="2">
        <v>2</v>
      </c>
      <c r="B9" s="8" t="s">
        <v>2</v>
      </c>
      <c r="C9" s="74">
        <v>64</v>
      </c>
      <c r="D9" s="75">
        <v>36</v>
      </c>
      <c r="E9" s="75">
        <v>35</v>
      </c>
      <c r="F9" s="28">
        <f t="shared" ref="F9:F15" si="0">E9/(D9+C9)</f>
        <v>0.35</v>
      </c>
      <c r="G9" s="80">
        <v>64</v>
      </c>
      <c r="H9" s="80">
        <v>65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246</v>
      </c>
      <c r="E10" s="75">
        <v>217</v>
      </c>
      <c r="F10" s="28">
        <f t="shared" si="0"/>
        <v>0.41491395793499042</v>
      </c>
      <c r="G10" s="80">
        <v>318</v>
      </c>
      <c r="H10" s="80">
        <v>306</v>
      </c>
      <c r="I10" s="75">
        <v>1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95</v>
      </c>
      <c r="E11" s="75">
        <v>199</v>
      </c>
      <c r="F11" s="28">
        <f t="shared" si="0"/>
        <v>0.36446886446886445</v>
      </c>
      <c r="G11" s="80">
        <v>466</v>
      </c>
      <c r="H11" s="80">
        <v>347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74</v>
      </c>
      <c r="E12" s="75">
        <v>67</v>
      </c>
      <c r="F12" s="28">
        <f t="shared" si="0"/>
        <v>0.47183098591549294</v>
      </c>
      <c r="G12" s="80">
        <v>69</v>
      </c>
      <c r="H12" s="80">
        <v>75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94</v>
      </c>
      <c r="E13" s="75">
        <v>58</v>
      </c>
      <c r="F13" s="28">
        <f t="shared" si="0"/>
        <v>0.17846153846153845</v>
      </c>
      <c r="G13" s="80">
        <v>221</v>
      </c>
      <c r="H13" s="80">
        <v>267</v>
      </c>
      <c r="I13" s="75">
        <v>5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53</v>
      </c>
      <c r="E14" s="75">
        <v>70</v>
      </c>
      <c r="F14" s="28">
        <f t="shared" si="0"/>
        <v>0.40935672514619881</v>
      </c>
      <c r="G14" s="80">
        <v>125</v>
      </c>
      <c r="H14" s="80">
        <v>101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38</v>
      </c>
      <c r="E15" s="75">
        <v>29</v>
      </c>
      <c r="F15" s="28">
        <f t="shared" si="0"/>
        <v>0.28431372549019607</v>
      </c>
      <c r="G15" s="80">
        <v>65</v>
      </c>
      <c r="H15" s="80">
        <v>73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239</v>
      </c>
      <c r="E16" s="75">
        <v>250</v>
      </c>
      <c r="F16" s="28">
        <f t="shared" ref="F16" si="1">+E16/(D16+C16)</f>
        <v>0.38940809968847351</v>
      </c>
      <c r="G16" s="80">
        <v>448</v>
      </c>
      <c r="H16" s="80">
        <v>392</v>
      </c>
      <c r="I16" s="75">
        <v>1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29</v>
      </c>
      <c r="E17" s="75">
        <v>29</v>
      </c>
      <c r="F17" s="28">
        <f t="shared" ref="F17:F31" si="2">E17/(D17+C17)</f>
        <v>0.4264705882352941</v>
      </c>
      <c r="G17" s="80">
        <v>44</v>
      </c>
      <c r="H17" s="80">
        <v>39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2</v>
      </c>
      <c r="E18" s="75">
        <v>41</v>
      </c>
      <c r="F18" s="28">
        <f t="shared" si="2"/>
        <v>0.33333333333333331</v>
      </c>
      <c r="G18" s="80">
        <v>171</v>
      </c>
      <c r="H18" s="80">
        <v>82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44</v>
      </c>
      <c r="E19" s="75">
        <v>65</v>
      </c>
      <c r="F19" s="28">
        <f t="shared" si="2"/>
        <v>0.48148148148148145</v>
      </c>
      <c r="G19" s="80">
        <v>93</v>
      </c>
      <c r="H19" s="80">
        <v>70</v>
      </c>
      <c r="I19" s="75">
        <v>1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59</v>
      </c>
      <c r="E20" s="75">
        <v>48</v>
      </c>
      <c r="F20" s="28">
        <f t="shared" si="2"/>
        <v>0.46153846153846156</v>
      </c>
      <c r="G20" s="80">
        <v>60</v>
      </c>
      <c r="H20" s="80">
        <v>56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160</v>
      </c>
      <c r="E21" s="75">
        <v>111</v>
      </c>
      <c r="F21" s="28">
        <f t="shared" si="2"/>
        <v>0.29133858267716534</v>
      </c>
      <c r="G21" s="80">
        <v>240</v>
      </c>
      <c r="H21" s="80">
        <v>270</v>
      </c>
      <c r="I21" s="75">
        <v>0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74</v>
      </c>
      <c r="E22" s="75">
        <v>62</v>
      </c>
      <c r="F22" s="28">
        <f t="shared" si="2"/>
        <v>0.38036809815950923</v>
      </c>
      <c r="G22" s="80">
        <v>88</v>
      </c>
      <c r="H22" s="80">
        <v>101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48</v>
      </c>
      <c r="E23" s="75">
        <v>46</v>
      </c>
      <c r="F23" s="28">
        <f t="shared" si="2"/>
        <v>0.59740259740259738</v>
      </c>
      <c r="G23" s="80">
        <v>29</v>
      </c>
      <c r="H23" s="80">
        <v>31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37</v>
      </c>
      <c r="E24" s="75">
        <v>19</v>
      </c>
      <c r="F24" s="28">
        <f t="shared" si="2"/>
        <v>0.32758620689655171</v>
      </c>
      <c r="G24" s="80">
        <v>23</v>
      </c>
      <c r="H24" s="80">
        <v>39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63</v>
      </c>
      <c r="E25" s="75">
        <v>44</v>
      </c>
      <c r="F25" s="28">
        <f t="shared" si="2"/>
        <v>0.36666666666666664</v>
      </c>
      <c r="G25" s="80">
        <v>56</v>
      </c>
      <c r="H25" s="80">
        <v>76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188</v>
      </c>
      <c r="E26" s="75">
        <v>174</v>
      </c>
      <c r="F26" s="28">
        <f t="shared" si="2"/>
        <v>0.44501278772378516</v>
      </c>
      <c r="G26" s="80">
        <v>225</v>
      </c>
      <c r="H26" s="80">
        <v>217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27</v>
      </c>
      <c r="E27" s="75">
        <v>50</v>
      </c>
      <c r="F27" s="28">
        <f t="shared" si="2"/>
        <v>0.36496350364963503</v>
      </c>
      <c r="G27" s="80">
        <v>117</v>
      </c>
      <c r="H27" s="80">
        <v>87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28</v>
      </c>
      <c r="E28" s="75">
        <v>21</v>
      </c>
      <c r="F28" s="28">
        <f t="shared" si="2"/>
        <v>0.25925925925925924</v>
      </c>
      <c r="G28" s="80">
        <v>52</v>
      </c>
      <c r="H28" s="80">
        <v>60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27</v>
      </c>
      <c r="E29" s="75">
        <v>28</v>
      </c>
      <c r="F29" s="28">
        <f t="shared" si="2"/>
        <v>0.26666666666666666</v>
      </c>
      <c r="G29" s="80">
        <v>75</v>
      </c>
      <c r="H29" s="80">
        <v>77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24</v>
      </c>
      <c r="E30" s="75">
        <v>33</v>
      </c>
      <c r="F30" s="28">
        <f t="shared" si="2"/>
        <v>0.36263736263736263</v>
      </c>
      <c r="G30" s="80">
        <v>57</v>
      </c>
      <c r="H30" s="80">
        <v>58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42</v>
      </c>
      <c r="E31" s="75">
        <v>42</v>
      </c>
      <c r="F31" s="28">
        <f t="shared" si="2"/>
        <v>0.51219512195121952</v>
      </c>
      <c r="G31" s="80">
        <v>31</v>
      </c>
      <c r="H31" s="80">
        <v>40</v>
      </c>
      <c r="I31" s="75">
        <v>0</v>
      </c>
    </row>
    <row r="32" spans="1:9" ht="28.5" customHeight="1">
      <c r="A32" s="207" t="s">
        <v>40</v>
      </c>
      <c r="B32" s="207"/>
      <c r="C32" s="77">
        <v>2989</v>
      </c>
      <c r="D32" s="78">
        <v>1760</v>
      </c>
      <c r="E32" s="78">
        <v>1766</v>
      </c>
      <c r="F32" s="35">
        <f>E32/(D32+C32)</f>
        <v>0.37186776163402824</v>
      </c>
      <c r="G32" s="81">
        <v>3180</v>
      </c>
      <c r="H32" s="78">
        <v>2983</v>
      </c>
      <c r="I32" s="78">
        <v>9</v>
      </c>
    </row>
    <row r="33" spans="3:11">
      <c r="C33" s="9"/>
      <c r="D33" s="9"/>
      <c r="E33" s="9"/>
      <c r="F33" s="9"/>
    </row>
    <row r="34" spans="3:11" ht="12.75" customHeight="1">
      <c r="C34" s="214"/>
      <c r="D34" s="214"/>
      <c r="E34" s="214"/>
      <c r="F34" s="214"/>
      <c r="G34" s="214"/>
      <c r="H34" s="214"/>
      <c r="I34" s="214"/>
      <c r="J34" s="19"/>
      <c r="K34" s="19"/>
    </row>
    <row r="35" spans="3:11">
      <c r="C35" s="214"/>
      <c r="D35" s="214"/>
      <c r="E35" s="214"/>
      <c r="F35" s="214"/>
      <c r="G35" s="214"/>
      <c r="H35" s="214"/>
      <c r="I35" s="214"/>
      <c r="J35" s="19"/>
      <c r="K35" s="19"/>
    </row>
    <row r="36" spans="3:11">
      <c r="C36" s="214"/>
      <c r="D36" s="214"/>
      <c r="E36" s="214"/>
      <c r="F36" s="214"/>
      <c r="G36" s="214"/>
      <c r="H36" s="214"/>
      <c r="I36" s="214"/>
      <c r="J36" s="19"/>
      <c r="K36" s="19"/>
    </row>
    <row r="37" spans="3:11">
      <c r="C37" s="214"/>
      <c r="D37" s="214"/>
      <c r="E37" s="214"/>
      <c r="F37" s="214"/>
      <c r="G37" s="214"/>
      <c r="H37" s="214"/>
      <c r="I37" s="214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view="pageBreakPreview" zoomScale="75" zoomScaleNormal="75" zoomScaleSheetLayoutView="75" workbookViewId="0">
      <pane xSplit="2" ySplit="9" topLeftCell="C22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57"/>
      <c r="C1" s="257"/>
      <c r="D1" s="257"/>
      <c r="E1" s="257"/>
      <c r="F1" s="257"/>
      <c r="G1" s="257"/>
      <c r="H1" s="257"/>
      <c r="I1" s="257"/>
      <c r="R1" s="271"/>
      <c r="S1" s="271"/>
      <c r="T1" s="271"/>
      <c r="U1" s="271"/>
      <c r="V1" s="271"/>
    </row>
    <row r="2" spans="1:23" ht="25.5" customHeight="1">
      <c r="A2" s="282" t="s">
        <v>72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</row>
    <row r="3" spans="1:23" ht="15.75" customHeight="1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</row>
    <row r="4" spans="1:23" ht="28.5" customHeight="1" thickBot="1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</row>
    <row r="5" spans="1:23" ht="20.25" customHeight="1">
      <c r="A5" s="237" t="s">
        <v>26</v>
      </c>
      <c r="B5" s="262" t="s">
        <v>41</v>
      </c>
      <c r="C5" s="265" t="s">
        <v>61</v>
      </c>
      <c r="D5" s="266"/>
      <c r="E5" s="266"/>
      <c r="F5" s="266"/>
      <c r="G5" s="267"/>
      <c r="H5" s="272" t="s">
        <v>0</v>
      </c>
      <c r="I5" s="273"/>
      <c r="J5" s="276" t="s">
        <v>57</v>
      </c>
      <c r="K5" s="277"/>
      <c r="L5" s="277"/>
      <c r="M5" s="277"/>
      <c r="N5" s="277"/>
      <c r="O5" s="277"/>
      <c r="P5" s="277"/>
      <c r="Q5" s="277"/>
      <c r="R5" s="277"/>
      <c r="S5" s="277"/>
      <c r="T5" s="278"/>
      <c r="U5" s="224" t="s">
        <v>55</v>
      </c>
      <c r="V5" s="225"/>
    </row>
    <row r="6" spans="1:23" ht="93.75" customHeight="1">
      <c r="A6" s="238"/>
      <c r="B6" s="263"/>
      <c r="C6" s="268"/>
      <c r="D6" s="269"/>
      <c r="E6" s="269"/>
      <c r="F6" s="269"/>
      <c r="G6" s="270"/>
      <c r="H6" s="274"/>
      <c r="I6" s="275"/>
      <c r="J6" s="245" t="s">
        <v>81</v>
      </c>
      <c r="K6" s="246"/>
      <c r="L6" s="246"/>
      <c r="M6" s="246"/>
      <c r="N6" s="246"/>
      <c r="O6" s="246"/>
      <c r="P6" s="241"/>
      <c r="Q6" s="240" t="s">
        <v>54</v>
      </c>
      <c r="R6" s="241"/>
      <c r="S6" s="240" t="s">
        <v>0</v>
      </c>
      <c r="T6" s="258"/>
      <c r="U6" s="226"/>
      <c r="V6" s="227"/>
      <c r="W6" t="s">
        <v>58</v>
      </c>
    </row>
    <row r="7" spans="1:23" ht="15.75" customHeight="1">
      <c r="A7" s="238"/>
      <c r="B7" s="263"/>
      <c r="C7" s="242">
        <v>2024</v>
      </c>
      <c r="D7" s="231" t="s">
        <v>1</v>
      </c>
      <c r="E7" s="231">
        <v>2025</v>
      </c>
      <c r="F7" s="234" t="s">
        <v>1</v>
      </c>
      <c r="G7" s="231" t="s">
        <v>38</v>
      </c>
      <c r="H7" s="234" t="s">
        <v>37</v>
      </c>
      <c r="I7" s="252" t="s">
        <v>1</v>
      </c>
      <c r="J7" s="242">
        <v>2024</v>
      </c>
      <c r="K7" s="231" t="s">
        <v>1</v>
      </c>
      <c r="L7" s="231">
        <v>2025</v>
      </c>
      <c r="M7" s="231" t="s">
        <v>1</v>
      </c>
      <c r="N7" s="228" t="s">
        <v>35</v>
      </c>
      <c r="O7" s="229"/>
      <c r="P7" s="230"/>
      <c r="Q7" s="231">
        <v>2024</v>
      </c>
      <c r="R7" s="231">
        <v>2025</v>
      </c>
      <c r="S7" s="234" t="s">
        <v>37</v>
      </c>
      <c r="T7" s="259" t="s">
        <v>1</v>
      </c>
      <c r="U7" s="279" t="s">
        <v>85</v>
      </c>
      <c r="V7" s="247" t="s">
        <v>28</v>
      </c>
    </row>
    <row r="8" spans="1:23" ht="18" customHeight="1">
      <c r="A8" s="238"/>
      <c r="B8" s="263"/>
      <c r="C8" s="243"/>
      <c r="D8" s="232"/>
      <c r="E8" s="232"/>
      <c r="F8" s="235"/>
      <c r="G8" s="232"/>
      <c r="H8" s="235"/>
      <c r="I8" s="253"/>
      <c r="J8" s="243"/>
      <c r="K8" s="232"/>
      <c r="L8" s="232"/>
      <c r="M8" s="232"/>
      <c r="N8" s="255" t="s">
        <v>29</v>
      </c>
      <c r="O8" s="228" t="s">
        <v>36</v>
      </c>
      <c r="P8" s="230"/>
      <c r="Q8" s="232"/>
      <c r="R8" s="232"/>
      <c r="S8" s="235"/>
      <c r="T8" s="260"/>
      <c r="U8" s="280"/>
      <c r="V8" s="248"/>
    </row>
    <row r="9" spans="1:23" ht="30.75" customHeight="1">
      <c r="A9" s="238"/>
      <c r="B9" s="263"/>
      <c r="C9" s="244"/>
      <c r="D9" s="233"/>
      <c r="E9" s="233"/>
      <c r="F9" s="236"/>
      <c r="G9" s="233"/>
      <c r="H9" s="236"/>
      <c r="I9" s="254"/>
      <c r="J9" s="244"/>
      <c r="K9" s="233"/>
      <c r="L9" s="233"/>
      <c r="M9" s="233"/>
      <c r="N9" s="256"/>
      <c r="O9" s="17" t="s">
        <v>30</v>
      </c>
      <c r="P9" s="17" t="s">
        <v>31</v>
      </c>
      <c r="Q9" s="233"/>
      <c r="R9" s="233"/>
      <c r="S9" s="236"/>
      <c r="T9" s="261"/>
      <c r="U9" s="281"/>
      <c r="V9" s="249"/>
    </row>
    <row r="10" spans="1:23" ht="15" customHeight="1" thickBot="1">
      <c r="A10" s="239"/>
      <c r="B10" s="264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8</v>
      </c>
      <c r="D11" s="15">
        <v>1.5533980582524271E-2</v>
      </c>
      <c r="E11" s="16">
        <v>8</v>
      </c>
      <c r="F11" s="15">
        <v>1.4625228519195612E-2</v>
      </c>
      <c r="G11" s="16">
        <v>0</v>
      </c>
      <c r="H11" s="16">
        <v>0</v>
      </c>
      <c r="I11" s="98">
        <v>0</v>
      </c>
      <c r="J11" s="102">
        <v>20</v>
      </c>
      <c r="K11" s="13">
        <v>5.9241706161137437E-3</v>
      </c>
      <c r="L11" s="14">
        <v>9</v>
      </c>
      <c r="M11" s="13">
        <v>3.3027522935779817E-3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-11</v>
      </c>
      <c r="T11" s="103">
        <v>-0.55000000000000004</v>
      </c>
      <c r="U11" s="83">
        <v>17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12</v>
      </c>
      <c r="D12" s="15">
        <v>2.6030368763557483E-2</v>
      </c>
      <c r="E12" s="16">
        <v>7</v>
      </c>
      <c r="F12" s="15">
        <v>1.5217391304347827E-2</v>
      </c>
      <c r="G12" s="16">
        <v>0</v>
      </c>
      <c r="H12" s="16">
        <v>-5</v>
      </c>
      <c r="I12" s="98">
        <v>-0.41666666666666669</v>
      </c>
      <c r="J12" s="102">
        <v>5</v>
      </c>
      <c r="K12" s="13">
        <v>2.5458248472505093E-3</v>
      </c>
      <c r="L12" s="14">
        <v>9</v>
      </c>
      <c r="M12" s="13">
        <v>5.1664753157290473E-3</v>
      </c>
      <c r="N12" s="14">
        <v>0</v>
      </c>
      <c r="O12" s="14">
        <v>0</v>
      </c>
      <c r="P12" s="14">
        <v>0</v>
      </c>
      <c r="Q12" s="14">
        <v>1</v>
      </c>
      <c r="R12" s="14">
        <v>0</v>
      </c>
      <c r="S12" s="12">
        <v>4</v>
      </c>
      <c r="T12" s="103">
        <v>0.8</v>
      </c>
      <c r="U12" s="83">
        <v>16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33</v>
      </c>
      <c r="D13" s="15">
        <v>2.3141654978962131E-2</v>
      </c>
      <c r="E13" s="16">
        <v>44</v>
      </c>
      <c r="F13" s="15">
        <v>3.1272210376687988E-2</v>
      </c>
      <c r="G13" s="16">
        <v>0</v>
      </c>
      <c r="H13" s="16">
        <v>11</v>
      </c>
      <c r="I13" s="98">
        <v>0.33333333333333331</v>
      </c>
      <c r="J13" s="102">
        <v>52</v>
      </c>
      <c r="K13" s="13">
        <v>4.9153984308535782E-3</v>
      </c>
      <c r="L13" s="14">
        <v>35</v>
      </c>
      <c r="M13" s="13">
        <v>3.9601719846119035E-3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-17</v>
      </c>
      <c r="T13" s="103">
        <v>-0.32692307692307693</v>
      </c>
      <c r="U13" s="83">
        <v>79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9</v>
      </c>
      <c r="D14" s="15">
        <v>1.7208413001912046E-2</v>
      </c>
      <c r="E14" s="16">
        <v>3</v>
      </c>
      <c r="F14" s="15">
        <v>9.6463022508038593E-3</v>
      </c>
      <c r="G14" s="16">
        <v>0</v>
      </c>
      <c r="H14" s="16">
        <v>-6</v>
      </c>
      <c r="I14" s="98">
        <v>-0.66666666666666663</v>
      </c>
      <c r="J14" s="102">
        <v>1</v>
      </c>
      <c r="K14" s="13">
        <v>3.9888312724371757E-4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1</v>
      </c>
      <c r="R14" s="14">
        <v>0</v>
      </c>
      <c r="S14" s="12">
        <v>-1</v>
      </c>
      <c r="T14" s="103">
        <v>-1</v>
      </c>
      <c r="U14" s="83">
        <v>3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17</v>
      </c>
      <c r="D15" s="15">
        <v>2.7597402597402596E-2</v>
      </c>
      <c r="E15" s="16">
        <v>33</v>
      </c>
      <c r="F15" s="15">
        <v>5.2715654952076675E-2</v>
      </c>
      <c r="G15" s="16">
        <v>0</v>
      </c>
      <c r="H15" s="16">
        <v>16</v>
      </c>
      <c r="I15" s="98">
        <v>0.94117647058823528</v>
      </c>
      <c r="J15" s="102">
        <v>30</v>
      </c>
      <c r="K15" s="13">
        <v>9.1324200913242004E-3</v>
      </c>
      <c r="L15" s="14">
        <v>20</v>
      </c>
      <c r="M15" s="13">
        <v>7.7339520494972931E-3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-10</v>
      </c>
      <c r="T15" s="103">
        <v>-0.33333333333333331</v>
      </c>
      <c r="U15" s="83">
        <v>53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11</v>
      </c>
      <c r="D16" s="15">
        <v>1.9163763066202089E-2</v>
      </c>
      <c r="E16" s="16">
        <v>12</v>
      </c>
      <c r="F16" s="15">
        <v>2.34375E-2</v>
      </c>
      <c r="G16" s="16">
        <v>0</v>
      </c>
      <c r="H16" s="16">
        <v>1</v>
      </c>
      <c r="I16" s="98">
        <v>9.0909090909090912E-2</v>
      </c>
      <c r="J16" s="102">
        <v>6</v>
      </c>
      <c r="K16" s="13">
        <v>1.9448946515397082E-3</v>
      </c>
      <c r="L16" s="14">
        <v>16</v>
      </c>
      <c r="M16" s="13">
        <v>5.9435364041604752E-3</v>
      </c>
      <c r="N16" s="14">
        <v>0</v>
      </c>
      <c r="O16" s="14">
        <v>1</v>
      </c>
      <c r="P16" s="14">
        <v>0</v>
      </c>
      <c r="Q16" s="14">
        <v>1</v>
      </c>
      <c r="R16" s="14">
        <v>1</v>
      </c>
      <c r="S16" s="12">
        <v>10</v>
      </c>
      <c r="T16" s="103">
        <v>1.6666666666666667</v>
      </c>
      <c r="U16" s="83">
        <v>28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9</v>
      </c>
      <c r="D17" s="15">
        <v>2.1897810218978103E-2</v>
      </c>
      <c r="E17" s="16">
        <v>11</v>
      </c>
      <c r="F17" s="15">
        <v>3.4591194968553458E-2</v>
      </c>
      <c r="G17" s="16">
        <v>0</v>
      </c>
      <c r="H17" s="16">
        <v>2</v>
      </c>
      <c r="I17" s="98">
        <v>0.22222222222222221</v>
      </c>
      <c r="J17" s="102">
        <v>12</v>
      </c>
      <c r="K17" s="13">
        <v>4.2523033309709423E-3</v>
      </c>
      <c r="L17" s="14">
        <v>18</v>
      </c>
      <c r="M17" s="13">
        <v>8.3449235048678721E-3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6</v>
      </c>
      <c r="T17" s="103">
        <v>0.5</v>
      </c>
      <c r="U17" s="83">
        <v>29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18</v>
      </c>
      <c r="D18" s="15">
        <v>3.1468531468531472E-2</v>
      </c>
      <c r="E18" s="16">
        <v>22</v>
      </c>
      <c r="F18" s="15">
        <v>4.37375745526839E-2</v>
      </c>
      <c r="G18" s="16">
        <v>0</v>
      </c>
      <c r="H18" s="16">
        <v>4</v>
      </c>
      <c r="I18" s="98">
        <v>0.22222222222222221</v>
      </c>
      <c r="J18" s="102">
        <v>3</v>
      </c>
      <c r="K18" s="13">
        <v>2.0562028786840301E-3</v>
      </c>
      <c r="L18" s="14">
        <v>4</v>
      </c>
      <c r="M18" s="13">
        <v>3.0840400925212026E-3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1</v>
      </c>
      <c r="T18" s="103">
        <v>0.33333333333333331</v>
      </c>
      <c r="U18" s="83">
        <v>26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4</v>
      </c>
      <c r="D19" s="15">
        <v>1.8709073900841909E-3</v>
      </c>
      <c r="E19" s="16">
        <v>30</v>
      </c>
      <c r="F19" s="15">
        <v>1.5881418740074114E-2</v>
      </c>
      <c r="G19" s="16">
        <v>0</v>
      </c>
      <c r="H19" s="16">
        <v>26</v>
      </c>
      <c r="I19" s="98">
        <v>6.5</v>
      </c>
      <c r="J19" s="102">
        <v>28</v>
      </c>
      <c r="K19" s="13">
        <v>2.2181731759486653E-3</v>
      </c>
      <c r="L19" s="14">
        <v>35</v>
      </c>
      <c r="M19" s="13">
        <v>3.2713337695111692E-3</v>
      </c>
      <c r="N19" s="14">
        <v>0</v>
      </c>
      <c r="O19" s="14">
        <v>1</v>
      </c>
      <c r="P19" s="14">
        <v>0</v>
      </c>
      <c r="Q19" s="14">
        <v>0</v>
      </c>
      <c r="R19" s="14">
        <v>1</v>
      </c>
      <c r="S19" s="12">
        <v>7</v>
      </c>
      <c r="T19" s="103">
        <v>0.25</v>
      </c>
      <c r="U19" s="83">
        <v>65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3</v>
      </c>
      <c r="D20" s="15">
        <v>1.1538461538461539E-2</v>
      </c>
      <c r="E20" s="16">
        <v>9</v>
      </c>
      <c r="F20" s="15">
        <v>3.3962264150943396E-2</v>
      </c>
      <c r="G20" s="16">
        <v>0</v>
      </c>
      <c r="H20" s="16">
        <v>6</v>
      </c>
      <c r="I20" s="98">
        <v>2</v>
      </c>
      <c r="J20" s="102">
        <v>18</v>
      </c>
      <c r="K20" s="13">
        <v>6.5005417118093175E-3</v>
      </c>
      <c r="L20" s="14">
        <v>10</v>
      </c>
      <c r="M20" s="13">
        <v>4.6838407494145199E-3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-8</v>
      </c>
      <c r="T20" s="103">
        <v>-0.44444444444444442</v>
      </c>
      <c r="U20" s="83">
        <v>19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2</v>
      </c>
      <c r="M21" s="13">
        <v>5.9171597633136093E-3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2</v>
      </c>
      <c r="T21" s="103" t="e">
        <v>#DIV/0!</v>
      </c>
      <c r="U21" s="83">
        <v>2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30</v>
      </c>
      <c r="D22" s="15">
        <v>3.1315240083507306E-2</v>
      </c>
      <c r="E22" s="16">
        <v>34</v>
      </c>
      <c r="F22" s="15">
        <v>3.6956521739130437E-2</v>
      </c>
      <c r="G22" s="16">
        <v>0</v>
      </c>
      <c r="H22" s="16">
        <v>4</v>
      </c>
      <c r="I22" s="98">
        <v>0.13333333333333333</v>
      </c>
      <c r="J22" s="102">
        <v>23</v>
      </c>
      <c r="K22" s="13">
        <v>6.0654008438818562E-3</v>
      </c>
      <c r="L22" s="14">
        <v>24</v>
      </c>
      <c r="M22" s="13">
        <v>7.6677316293929714E-3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1</v>
      </c>
      <c r="T22" s="103">
        <v>4.3478260869565216E-2</v>
      </c>
      <c r="U22" s="83">
        <v>58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10</v>
      </c>
      <c r="D23" s="15">
        <v>2.5773195876288658E-2</v>
      </c>
      <c r="E23" s="16">
        <v>12</v>
      </c>
      <c r="F23" s="15">
        <v>3.5502958579881658E-2</v>
      </c>
      <c r="G23" s="16">
        <v>0</v>
      </c>
      <c r="H23" s="16">
        <v>2</v>
      </c>
      <c r="I23" s="98">
        <v>0.2</v>
      </c>
      <c r="J23" s="102">
        <v>6</v>
      </c>
      <c r="K23" s="13">
        <v>2.0768431983385254E-3</v>
      </c>
      <c r="L23" s="14">
        <v>7</v>
      </c>
      <c r="M23" s="13">
        <v>3.0527692978630614E-3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1</v>
      </c>
      <c r="T23" s="103">
        <v>0.16666666666666666</v>
      </c>
      <c r="U23" s="83">
        <v>19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24</v>
      </c>
      <c r="D24" s="15">
        <v>2.3928215353938187E-2</v>
      </c>
      <c r="E24" s="16">
        <v>32</v>
      </c>
      <c r="F24" s="15">
        <v>3.0160226201696512E-2</v>
      </c>
      <c r="G24" s="16">
        <v>0</v>
      </c>
      <c r="H24" s="16">
        <v>8</v>
      </c>
      <c r="I24" s="98">
        <v>0.33333333333333331</v>
      </c>
      <c r="J24" s="102">
        <v>29</v>
      </c>
      <c r="K24" s="13">
        <v>4.5298344267416428E-3</v>
      </c>
      <c r="L24" s="14">
        <v>19</v>
      </c>
      <c r="M24" s="13">
        <v>3.2826537664132687E-3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-10</v>
      </c>
      <c r="T24" s="103">
        <v>-0.34482758620689657</v>
      </c>
      <c r="U24" s="83">
        <v>51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9</v>
      </c>
      <c r="D25" s="15">
        <v>1.6728624535315983E-2</v>
      </c>
      <c r="E25" s="16">
        <v>8</v>
      </c>
      <c r="F25" s="15">
        <v>1.6528925619834711E-2</v>
      </c>
      <c r="G25" s="16">
        <v>0</v>
      </c>
      <c r="H25" s="16">
        <v>-1</v>
      </c>
      <c r="I25" s="98">
        <v>-0.1111111111111111</v>
      </c>
      <c r="J25" s="102">
        <v>13</v>
      </c>
      <c r="K25" s="13">
        <v>2.9043789097408399E-3</v>
      </c>
      <c r="L25" s="14">
        <v>14</v>
      </c>
      <c r="M25" s="13">
        <v>4.3859649122807015E-3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1</v>
      </c>
      <c r="T25" s="103">
        <v>7.6923076923076927E-2</v>
      </c>
      <c r="U25" s="83">
        <v>22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8</v>
      </c>
      <c r="D26" s="15">
        <v>1.7391304347826087E-2</v>
      </c>
      <c r="E26" s="16">
        <v>10</v>
      </c>
      <c r="F26" s="15">
        <v>2.197802197802198E-2</v>
      </c>
      <c r="G26" s="16">
        <v>0</v>
      </c>
      <c r="H26" s="16">
        <v>2</v>
      </c>
      <c r="I26" s="98">
        <v>0.25</v>
      </c>
      <c r="J26" s="102">
        <v>11</v>
      </c>
      <c r="K26" s="13">
        <v>4.4229995979091271E-3</v>
      </c>
      <c r="L26" s="14">
        <v>5</v>
      </c>
      <c r="M26" s="13">
        <v>2.5138260432378081E-3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-6</v>
      </c>
      <c r="T26" s="103">
        <v>-0.54545454545454541</v>
      </c>
      <c r="U26" s="83">
        <v>15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31</v>
      </c>
      <c r="D27" s="15">
        <v>4.9363057324840767E-2</v>
      </c>
      <c r="E27" s="16">
        <v>31</v>
      </c>
      <c r="F27" s="15">
        <v>6.4049586776859499E-2</v>
      </c>
      <c r="G27" s="16">
        <v>0</v>
      </c>
      <c r="H27" s="16">
        <v>0</v>
      </c>
      <c r="I27" s="98">
        <v>0</v>
      </c>
      <c r="J27" s="102">
        <v>4</v>
      </c>
      <c r="K27" s="13">
        <v>2.258610954263128E-3</v>
      </c>
      <c r="L27" s="14">
        <v>3</v>
      </c>
      <c r="M27" s="13">
        <v>2.152080344332855E-3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-1</v>
      </c>
      <c r="T27" s="103">
        <v>-0.25</v>
      </c>
      <c r="U27" s="83">
        <v>34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8</v>
      </c>
      <c r="D28" s="15">
        <v>2.5316455696202531E-2</v>
      </c>
      <c r="E28" s="16">
        <v>7</v>
      </c>
      <c r="F28" s="15">
        <v>2.6717557251908396E-2</v>
      </c>
      <c r="G28" s="16">
        <v>0</v>
      </c>
      <c r="H28" s="16">
        <v>-1</v>
      </c>
      <c r="I28" s="98">
        <v>-0.125</v>
      </c>
      <c r="J28" s="102">
        <v>11</v>
      </c>
      <c r="K28" s="13">
        <v>7.1013557133634605E-3</v>
      </c>
      <c r="L28" s="14">
        <v>3</v>
      </c>
      <c r="M28" s="13">
        <v>2.3603461841070024E-3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-8</v>
      </c>
      <c r="T28" s="103">
        <v>-0.72727272727272729</v>
      </c>
      <c r="U28" s="83">
        <v>10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33</v>
      </c>
      <c r="D29" s="15">
        <v>2.801358234295416E-2</v>
      </c>
      <c r="E29" s="16">
        <v>44</v>
      </c>
      <c r="F29" s="15">
        <v>3.4892942109436956E-2</v>
      </c>
      <c r="G29" s="16">
        <v>0</v>
      </c>
      <c r="H29" s="16">
        <v>11</v>
      </c>
      <c r="I29" s="98">
        <v>0.33333333333333331</v>
      </c>
      <c r="J29" s="102">
        <v>16</v>
      </c>
      <c r="K29" s="13">
        <v>2.4282895735316438E-3</v>
      </c>
      <c r="L29" s="14">
        <v>14</v>
      </c>
      <c r="M29" s="13">
        <v>2.442002442002442E-3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-2</v>
      </c>
      <c r="T29" s="103">
        <v>-0.125</v>
      </c>
      <c r="U29" s="83">
        <v>58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2</v>
      </c>
      <c r="D30" s="15">
        <v>8.0000000000000002E-3</v>
      </c>
      <c r="E30" s="16">
        <v>0</v>
      </c>
      <c r="F30" s="15">
        <v>0</v>
      </c>
      <c r="G30" s="16">
        <v>0</v>
      </c>
      <c r="H30" s="16">
        <v>-2</v>
      </c>
      <c r="I30" s="98">
        <v>-1</v>
      </c>
      <c r="J30" s="102">
        <v>1</v>
      </c>
      <c r="K30" s="13">
        <v>9.6246390760346492E-4</v>
      </c>
      <c r="L30" s="14">
        <v>1</v>
      </c>
      <c r="M30" s="13">
        <v>1.2738853503184713E-3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>
        <v>0</v>
      </c>
      <c r="U30" s="83">
        <v>1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17</v>
      </c>
      <c r="D31" s="15">
        <v>2.9209621993127148E-2</v>
      </c>
      <c r="E31" s="16">
        <v>12</v>
      </c>
      <c r="F31" s="15">
        <v>2.247191011235955E-2</v>
      </c>
      <c r="G31" s="16">
        <v>0</v>
      </c>
      <c r="H31" s="16">
        <v>-5</v>
      </c>
      <c r="I31" s="98">
        <v>-0.29411764705882354</v>
      </c>
      <c r="J31" s="102">
        <v>17</v>
      </c>
      <c r="K31" s="13">
        <v>8.1888246628131021E-3</v>
      </c>
      <c r="L31" s="14">
        <v>11</v>
      </c>
      <c r="M31" s="13">
        <v>6.5593321407274897E-3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-6</v>
      </c>
      <c r="T31" s="103">
        <v>-0.35294117647058826</v>
      </c>
      <c r="U31" s="83">
        <v>23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13</v>
      </c>
      <c r="D32" s="15">
        <v>2.8077753779697623E-2</v>
      </c>
      <c r="E32" s="16">
        <v>11</v>
      </c>
      <c r="F32" s="15">
        <v>2.6763990267639901E-2</v>
      </c>
      <c r="G32" s="16">
        <v>0</v>
      </c>
      <c r="H32" s="16">
        <v>-2</v>
      </c>
      <c r="I32" s="98">
        <v>-0.15384615384615385</v>
      </c>
      <c r="J32" s="102">
        <v>40</v>
      </c>
      <c r="K32" s="13">
        <v>1.2714558169103624E-2</v>
      </c>
      <c r="L32" s="14">
        <v>25</v>
      </c>
      <c r="M32" s="13">
        <v>1.032204789430223E-2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-15</v>
      </c>
      <c r="T32" s="103">
        <v>-0.375</v>
      </c>
      <c r="U32" s="83">
        <v>36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11</v>
      </c>
      <c r="D33" s="15">
        <v>2.7093596059113302E-2</v>
      </c>
      <c r="E33" s="16">
        <v>3</v>
      </c>
      <c r="F33" s="15">
        <v>7.8947368421052634E-3</v>
      </c>
      <c r="G33" s="16">
        <v>0</v>
      </c>
      <c r="H33" s="16">
        <v>-8</v>
      </c>
      <c r="I33" s="98">
        <v>-0.72727272727272729</v>
      </c>
      <c r="J33" s="102">
        <v>5</v>
      </c>
      <c r="K33" s="13">
        <v>3.8226299694189602E-3</v>
      </c>
      <c r="L33" s="14">
        <v>9</v>
      </c>
      <c r="M33" s="13">
        <v>8.1892629663330302E-3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4</v>
      </c>
      <c r="T33" s="103">
        <v>0.8</v>
      </c>
      <c r="U33" s="83">
        <v>12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25</v>
      </c>
      <c r="D34" s="87">
        <v>6.0386473429951688E-2</v>
      </c>
      <c r="E34" s="85">
        <v>19</v>
      </c>
      <c r="F34" s="87">
        <v>4.6454767726161368E-2</v>
      </c>
      <c r="G34" s="85">
        <v>0</v>
      </c>
      <c r="H34" s="85">
        <v>-6</v>
      </c>
      <c r="I34" s="100">
        <v>-0.24</v>
      </c>
      <c r="J34" s="104">
        <v>47</v>
      </c>
      <c r="K34" s="92">
        <v>1.9309778142974528E-2</v>
      </c>
      <c r="L34" s="90">
        <v>26</v>
      </c>
      <c r="M34" s="92">
        <v>1.4270032930845226E-2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-21</v>
      </c>
      <c r="T34" s="105">
        <v>-0.44680851063829785</v>
      </c>
      <c r="U34" s="84">
        <v>45</v>
      </c>
      <c r="V34" s="82">
        <v>0</v>
      </c>
    </row>
    <row r="35" spans="1:22" ht="20.25" thickBot="1">
      <c r="A35" s="250" t="s">
        <v>40</v>
      </c>
      <c r="B35" s="251"/>
      <c r="C35" s="86">
        <v>345</v>
      </c>
      <c r="D35" s="88">
        <v>2.2773780447554293E-2</v>
      </c>
      <c r="E35" s="86">
        <v>402</v>
      </c>
      <c r="F35" s="88">
        <v>2.8522775649212431E-2</v>
      </c>
      <c r="G35" s="86">
        <v>0</v>
      </c>
      <c r="H35" s="86">
        <v>57</v>
      </c>
      <c r="I35" s="89">
        <v>0.16521739130434782</v>
      </c>
      <c r="J35" s="91">
        <v>398</v>
      </c>
      <c r="K35" s="93">
        <v>4.9553026718792796E-3</v>
      </c>
      <c r="L35" s="91">
        <v>319</v>
      </c>
      <c r="M35" s="93">
        <v>4.9658307258830308E-3</v>
      </c>
      <c r="N35" s="91">
        <v>1</v>
      </c>
      <c r="O35" s="91">
        <v>2</v>
      </c>
      <c r="P35" s="91">
        <v>0</v>
      </c>
      <c r="Q35" s="91">
        <v>3</v>
      </c>
      <c r="R35" s="91">
        <v>2</v>
      </c>
      <c r="S35" s="91">
        <v>-79</v>
      </c>
      <c r="T35" s="93">
        <v>-0.19849246231155779</v>
      </c>
      <c r="U35" s="101">
        <v>721</v>
      </c>
      <c r="V35" s="95">
        <v>1</v>
      </c>
    </row>
    <row r="39" spans="1:22">
      <c r="G39" s="33"/>
    </row>
  </sheetData>
  <mergeCells count="33"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  <mergeCell ref="A35:B35"/>
    <mergeCell ref="M7:M9"/>
    <mergeCell ref="I7:I9"/>
    <mergeCell ref="E7:E9"/>
    <mergeCell ref="N8:N9"/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view="pageBreakPreview" zoomScaleSheetLayoutView="100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V17" sqref="V17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7" t="s">
        <v>87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25" s="1" customFormat="1" ht="81.75" customHeight="1">
      <c r="A2" s="291" t="s">
        <v>44</v>
      </c>
      <c r="B2" s="292"/>
      <c r="C2" s="295" t="s">
        <v>62</v>
      </c>
      <c r="D2" s="296"/>
      <c r="E2" s="296"/>
      <c r="F2" s="297"/>
      <c r="G2" s="288" t="s">
        <v>63</v>
      </c>
      <c r="H2" s="289"/>
      <c r="I2" s="295" t="s">
        <v>64</v>
      </c>
      <c r="J2" s="296"/>
      <c r="K2" s="296"/>
      <c r="L2" s="297"/>
      <c r="M2" s="288" t="s">
        <v>63</v>
      </c>
      <c r="N2" s="289"/>
      <c r="O2" s="290" t="s">
        <v>65</v>
      </c>
      <c r="P2" s="289"/>
    </row>
    <row r="3" spans="1:25" ht="22.5" customHeight="1">
      <c r="A3" s="293"/>
      <c r="B3" s="294"/>
      <c r="C3" s="110">
        <v>2024</v>
      </c>
      <c r="D3" s="111" t="s">
        <v>1</v>
      </c>
      <c r="E3" s="112">
        <v>2025</v>
      </c>
      <c r="F3" s="113" t="s">
        <v>1</v>
      </c>
      <c r="G3" s="114" t="s">
        <v>37</v>
      </c>
      <c r="H3" s="115" t="s">
        <v>1</v>
      </c>
      <c r="I3" s="116">
        <v>2024</v>
      </c>
      <c r="J3" s="111" t="s">
        <v>1</v>
      </c>
      <c r="K3" s="112">
        <v>2025</v>
      </c>
      <c r="L3" s="113" t="s">
        <v>1</v>
      </c>
      <c r="M3" s="114" t="s">
        <v>37</v>
      </c>
      <c r="N3" s="117" t="s">
        <v>1</v>
      </c>
      <c r="O3" s="116">
        <v>2024</v>
      </c>
      <c r="P3" s="118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08">
        <v>1</v>
      </c>
      <c r="B4" s="119" t="s">
        <v>20</v>
      </c>
      <c r="C4" s="150">
        <v>49</v>
      </c>
      <c r="D4" s="133">
        <v>1.2727272727272728E-2</v>
      </c>
      <c r="E4" s="132">
        <v>34</v>
      </c>
      <c r="F4" s="133">
        <f>E4/Q4</f>
        <v>9.8152424942263283E-3</v>
      </c>
      <c r="G4" s="134">
        <f>E4-C4</f>
        <v>-15</v>
      </c>
      <c r="H4" s="135">
        <f>G4/C4</f>
        <v>-0.30612244897959184</v>
      </c>
      <c r="I4" s="150">
        <v>41</v>
      </c>
      <c r="J4" s="133">
        <v>1.064935064935065E-2</v>
      </c>
      <c r="K4" s="134">
        <v>30</v>
      </c>
      <c r="L4" s="133">
        <f>K4/Q4</f>
        <v>8.6605080831408769E-3</v>
      </c>
      <c r="M4" s="134">
        <f>K4-I4</f>
        <v>-11</v>
      </c>
      <c r="N4" s="136">
        <f>M4/I4</f>
        <v>-0.26829268292682928</v>
      </c>
      <c r="O4" s="150">
        <v>1</v>
      </c>
      <c r="P4" s="137">
        <v>1</v>
      </c>
      <c r="Q4" s="149">
        <f>[1]Громад_Виправ!C7+[1]Громад_Виправ!M7+[1]Звільн_з_випр_УДЗ_і_Розш!C8+[1]Позб_права!C7+'[1]Пробаційний нагляд'!C8</f>
        <v>3464</v>
      </c>
      <c r="R4" s="164"/>
      <c r="S4" s="120"/>
      <c r="T4" s="121"/>
    </row>
    <row r="5" spans="1:25" s="18" customFormat="1" ht="21" customHeight="1">
      <c r="A5" s="108">
        <v>2</v>
      </c>
      <c r="B5" s="119" t="s">
        <v>2</v>
      </c>
      <c r="C5" s="150">
        <v>41</v>
      </c>
      <c r="D5" s="133">
        <v>1.7277707543194267E-2</v>
      </c>
      <c r="E5" s="132">
        <v>37</v>
      </c>
      <c r="F5" s="133">
        <f t="shared" ref="F5:F28" si="0">E5/Q5</f>
        <v>1.656222023276634E-2</v>
      </c>
      <c r="G5" s="134">
        <f t="shared" ref="G5:G28" si="1">E5-C5</f>
        <v>-4</v>
      </c>
      <c r="H5" s="135">
        <f t="shared" ref="H5:H27" si="2">G5/C5</f>
        <v>-9.7560975609756101E-2</v>
      </c>
      <c r="I5" s="150">
        <v>37</v>
      </c>
      <c r="J5" s="133">
        <v>1.5592077538980193E-2</v>
      </c>
      <c r="K5" s="134">
        <v>29</v>
      </c>
      <c r="L5" s="133">
        <f t="shared" ref="L5:L28" si="3">K5/Q5</f>
        <v>1.2981199641897942E-2</v>
      </c>
      <c r="M5" s="134">
        <f t="shared" ref="M5:M28" si="4">K5-I5</f>
        <v>-8</v>
      </c>
      <c r="N5" s="136">
        <f t="shared" ref="N5:N27" si="5">M5/I5</f>
        <v>-0.21621621621621623</v>
      </c>
      <c r="O5" s="150">
        <v>0</v>
      </c>
      <c r="P5" s="137">
        <v>0</v>
      </c>
      <c r="Q5" s="149">
        <f>[1]Громад_Виправ!C8+[1]Громад_Виправ!M8+[1]Звільн_з_випр_УДЗ_і_Розш!C9+[1]Позб_права!C8+'[1]Пробаційний нагляд'!C9</f>
        <v>2234</v>
      </c>
      <c r="R5" s="164"/>
      <c r="S5" s="120"/>
      <c r="T5" s="121"/>
    </row>
    <row r="6" spans="1:25" s="18" customFormat="1" ht="21" customHeight="1">
      <c r="A6" s="108">
        <v>3</v>
      </c>
      <c r="B6" s="119" t="s">
        <v>3</v>
      </c>
      <c r="C6" s="150">
        <v>188</v>
      </c>
      <c r="D6" s="133">
        <v>1.6131800240260855E-2</v>
      </c>
      <c r="E6" s="132">
        <v>134</v>
      </c>
      <c r="F6" s="133">
        <f t="shared" si="0"/>
        <v>1.2763120297171159E-2</v>
      </c>
      <c r="G6" s="134">
        <f t="shared" si="1"/>
        <v>-54</v>
      </c>
      <c r="H6" s="135">
        <f t="shared" si="2"/>
        <v>-0.28723404255319152</v>
      </c>
      <c r="I6" s="150">
        <v>132</v>
      </c>
      <c r="J6" s="133">
        <v>1.1326583147417196E-2</v>
      </c>
      <c r="K6" s="134">
        <v>90</v>
      </c>
      <c r="L6" s="133">
        <f t="shared" si="3"/>
        <v>8.5722449757119727E-3</v>
      </c>
      <c r="M6" s="134">
        <f t="shared" si="4"/>
        <v>-42</v>
      </c>
      <c r="N6" s="136">
        <f t="shared" si="5"/>
        <v>-0.31818181818181818</v>
      </c>
      <c r="O6" s="150">
        <v>1</v>
      </c>
      <c r="P6" s="137">
        <v>3</v>
      </c>
      <c r="Q6" s="149">
        <f>[1]Громад_Виправ!C9+[1]Громад_Виправ!M9+[1]Звільн_з_випр_УДЗ_і_Розш!C10+[1]Позб_права!C9+'[1]Пробаційний нагляд'!C10</f>
        <v>10499</v>
      </c>
      <c r="R6" s="164"/>
      <c r="S6" s="120"/>
      <c r="T6" s="121"/>
    </row>
    <row r="7" spans="1:25" s="18" customFormat="1" ht="21" customHeight="1">
      <c r="A7" s="108">
        <v>4</v>
      </c>
      <c r="B7" s="119" t="s">
        <v>21</v>
      </c>
      <c r="C7" s="150">
        <v>44</v>
      </c>
      <c r="D7" s="133">
        <v>1.4478446857518921E-2</v>
      </c>
      <c r="E7" s="132">
        <v>25</v>
      </c>
      <c r="F7" s="133">
        <f t="shared" si="0"/>
        <v>1.0998680158380994E-2</v>
      </c>
      <c r="G7" s="134">
        <f t="shared" si="1"/>
        <v>-19</v>
      </c>
      <c r="H7" s="135">
        <f t="shared" si="2"/>
        <v>-0.43181818181818182</v>
      </c>
      <c r="I7" s="150">
        <v>28</v>
      </c>
      <c r="J7" s="133">
        <v>9.2135570911484038E-3</v>
      </c>
      <c r="K7" s="134">
        <v>16</v>
      </c>
      <c r="L7" s="133">
        <f t="shared" si="3"/>
        <v>7.0391553013638367E-3</v>
      </c>
      <c r="M7" s="134">
        <f t="shared" si="4"/>
        <v>-12</v>
      </c>
      <c r="N7" s="136">
        <f t="shared" si="5"/>
        <v>-0.42857142857142855</v>
      </c>
      <c r="O7" s="150">
        <v>1</v>
      </c>
      <c r="P7" s="137">
        <v>0</v>
      </c>
      <c r="Q7" s="149">
        <f>[1]Громад_Виправ!C10+[1]Громад_Виправ!M10+[1]Звільн_з_випр_УДЗ_і_Розш!C11+[1]Позб_права!C10+'[1]Пробаційний нагляд'!C11</f>
        <v>2273</v>
      </c>
      <c r="R7" s="164"/>
      <c r="S7" s="120"/>
      <c r="T7" s="122"/>
    </row>
    <row r="8" spans="1:25" s="18" customFormat="1" ht="21" customHeight="1">
      <c r="A8" s="108">
        <v>5</v>
      </c>
      <c r="B8" s="119" t="s">
        <v>4</v>
      </c>
      <c r="C8" s="150">
        <v>61</v>
      </c>
      <c r="D8" s="133">
        <v>1.5897836851707065E-2</v>
      </c>
      <c r="E8" s="132">
        <v>41</v>
      </c>
      <c r="F8" s="133">
        <f t="shared" si="0"/>
        <v>1.1757958130197877E-2</v>
      </c>
      <c r="G8" s="134">
        <f>E8-C8</f>
        <v>-20</v>
      </c>
      <c r="H8" s="135">
        <f t="shared" si="2"/>
        <v>-0.32786885245901637</v>
      </c>
      <c r="I8" s="150">
        <v>48</v>
      </c>
      <c r="J8" s="133">
        <v>1.2509773260359656E-2</v>
      </c>
      <c r="K8" s="134">
        <v>34</v>
      </c>
      <c r="L8" s="133">
        <f t="shared" si="3"/>
        <v>9.7505018640665336E-3</v>
      </c>
      <c r="M8" s="134">
        <f t="shared" si="4"/>
        <v>-14</v>
      </c>
      <c r="N8" s="136">
        <f t="shared" si="5"/>
        <v>-0.29166666666666669</v>
      </c>
      <c r="O8" s="150">
        <v>2</v>
      </c>
      <c r="P8" s="137">
        <v>1</v>
      </c>
      <c r="Q8" s="149">
        <f>[1]Громад_Виправ!C11+[1]Громад_Виправ!M11+[1]Звільн_з_випр_УДЗ_і_Розш!C12+[1]Позб_права!C11+'[1]Пробаційний нагляд'!C12</f>
        <v>3487</v>
      </c>
      <c r="R8" s="164"/>
      <c r="S8" s="120"/>
      <c r="T8" s="121"/>
    </row>
    <row r="9" spans="1:25" s="18" customFormat="1" ht="21" customHeight="1">
      <c r="A9" s="108">
        <v>6</v>
      </c>
      <c r="B9" s="119" t="s">
        <v>5</v>
      </c>
      <c r="C9" s="150">
        <v>37</v>
      </c>
      <c r="D9" s="133">
        <v>1.0809231668127374E-2</v>
      </c>
      <c r="E9" s="132">
        <v>30</v>
      </c>
      <c r="F9" s="133">
        <f t="shared" si="0"/>
        <v>9.9667774086378731E-3</v>
      </c>
      <c r="G9" s="134">
        <f t="shared" si="1"/>
        <v>-7</v>
      </c>
      <c r="H9" s="135">
        <f t="shared" si="2"/>
        <v>-0.1891891891891892</v>
      </c>
      <c r="I9" s="150">
        <v>30</v>
      </c>
      <c r="J9" s="133">
        <v>8.7642418930762491E-3</v>
      </c>
      <c r="K9" s="134">
        <v>25</v>
      </c>
      <c r="L9" s="133">
        <f t="shared" si="3"/>
        <v>8.3056478405315621E-3</v>
      </c>
      <c r="M9" s="134">
        <f t="shared" si="4"/>
        <v>-5</v>
      </c>
      <c r="N9" s="136">
        <f t="shared" si="5"/>
        <v>-0.16666666666666666</v>
      </c>
      <c r="O9" s="150">
        <v>1</v>
      </c>
      <c r="P9" s="156">
        <v>3</v>
      </c>
      <c r="Q9" s="149">
        <f>[1]Громад_Виправ!C12+[1]Громад_Виправ!M12+[1]Звільн_з_випр_УДЗ_і_Розш!C13+[1]Позб_права!C12+'[1]Пробаційний нагляд'!C13</f>
        <v>3010</v>
      </c>
      <c r="R9" s="164"/>
      <c r="S9" s="120"/>
      <c r="T9" s="121"/>
    </row>
    <row r="10" spans="1:25" s="18" customFormat="1" ht="21" customHeight="1">
      <c r="A10" s="108">
        <v>7</v>
      </c>
      <c r="B10" s="119" t="s">
        <v>6</v>
      </c>
      <c r="C10" s="150">
        <v>51</v>
      </c>
      <c r="D10" s="133">
        <v>1.5863141524105753E-2</v>
      </c>
      <c r="E10" s="132">
        <v>31</v>
      </c>
      <c r="F10" s="133">
        <f t="shared" si="0"/>
        <v>1.1863758132414848E-2</v>
      </c>
      <c r="G10" s="134">
        <f t="shared" si="1"/>
        <v>-20</v>
      </c>
      <c r="H10" s="135">
        <f t="shared" si="2"/>
        <v>-0.39215686274509803</v>
      </c>
      <c r="I10" s="150">
        <v>37</v>
      </c>
      <c r="J10" s="133">
        <v>1.1508553654743391E-2</v>
      </c>
      <c r="K10" s="134">
        <v>24</v>
      </c>
      <c r="L10" s="133">
        <f t="shared" si="3"/>
        <v>9.1848450057405284E-3</v>
      </c>
      <c r="M10" s="134">
        <f t="shared" si="4"/>
        <v>-13</v>
      </c>
      <c r="N10" s="136">
        <f t="shared" si="5"/>
        <v>-0.35135135135135137</v>
      </c>
      <c r="O10" s="150">
        <v>0</v>
      </c>
      <c r="P10" s="137">
        <v>0</v>
      </c>
      <c r="Q10" s="149">
        <f>[1]Громад_Виправ!C13+[1]Громад_Виправ!M13+[1]Звільн_з_випр_УДЗ_і_Розш!C14+[1]Позб_права!C13+'[1]Пробаційний нагляд'!C14</f>
        <v>2613</v>
      </c>
      <c r="R10" s="164"/>
      <c r="S10" s="120"/>
      <c r="T10" s="121"/>
      <c r="X10" s="18" t="s">
        <v>60</v>
      </c>
    </row>
    <row r="11" spans="1:25" s="18" customFormat="1" ht="21" customHeight="1">
      <c r="A11" s="108">
        <v>8</v>
      </c>
      <c r="B11" s="119" t="s">
        <v>22</v>
      </c>
      <c r="C11" s="150">
        <v>56</v>
      </c>
      <c r="D11" s="133">
        <v>2.8254288597376387E-2</v>
      </c>
      <c r="E11" s="132">
        <v>54</v>
      </c>
      <c r="F11" s="133">
        <f t="shared" si="0"/>
        <v>2.8331584470094439E-2</v>
      </c>
      <c r="G11" s="134">
        <f t="shared" si="1"/>
        <v>-2</v>
      </c>
      <c r="H11" s="135">
        <f t="shared" si="2"/>
        <v>-3.5714285714285712E-2</v>
      </c>
      <c r="I11" s="150">
        <v>32</v>
      </c>
      <c r="J11" s="133">
        <v>1.6145307769929364E-2</v>
      </c>
      <c r="K11" s="134">
        <v>29</v>
      </c>
      <c r="L11" s="133">
        <f t="shared" si="3"/>
        <v>1.5215110178384051E-2</v>
      </c>
      <c r="M11" s="134">
        <f t="shared" si="4"/>
        <v>-3</v>
      </c>
      <c r="N11" s="136">
        <f t="shared" si="5"/>
        <v>-9.375E-2</v>
      </c>
      <c r="O11" s="150">
        <v>1</v>
      </c>
      <c r="P11" s="137">
        <v>0</v>
      </c>
      <c r="Q11" s="149">
        <f>[1]Громад_Виправ!C14+[1]Громад_Виправ!M14+[1]Звільн_з_випр_УДЗ_і_Розш!C15+[1]Позб_права!C14+'[1]Пробаційний нагляд'!C15</f>
        <v>1906</v>
      </c>
      <c r="R11" s="164"/>
      <c r="S11" s="120"/>
      <c r="T11" s="121"/>
    </row>
    <row r="12" spans="1:25" s="18" customFormat="1" ht="21" customHeight="1">
      <c r="A12" s="108">
        <v>9</v>
      </c>
      <c r="B12" s="119" t="s">
        <v>66</v>
      </c>
      <c r="C12" s="151">
        <v>114</v>
      </c>
      <c r="D12" s="133">
        <v>7.7938059752512478E-3</v>
      </c>
      <c r="E12" s="132">
        <v>83</v>
      </c>
      <c r="F12" s="133">
        <f t="shared" si="0"/>
        <v>5.8694576055441624E-3</v>
      </c>
      <c r="G12" s="134">
        <f t="shared" si="1"/>
        <v>-31</v>
      </c>
      <c r="H12" s="135">
        <f t="shared" si="2"/>
        <v>-0.27192982456140352</v>
      </c>
      <c r="I12" s="151">
        <v>78</v>
      </c>
      <c r="J12" s="133">
        <v>5.3326040883298013E-3</v>
      </c>
      <c r="K12" s="134">
        <v>62</v>
      </c>
      <c r="L12" s="133">
        <f t="shared" si="3"/>
        <v>4.3844141149847957E-3</v>
      </c>
      <c r="M12" s="134">
        <f t="shared" si="4"/>
        <v>-16</v>
      </c>
      <c r="N12" s="136">
        <f t="shared" si="5"/>
        <v>-0.20512820512820512</v>
      </c>
      <c r="O12" s="151">
        <v>0</v>
      </c>
      <c r="P12" s="137">
        <v>0</v>
      </c>
      <c r="Q12" s="149">
        <f>[1]Громад_Виправ!C15+[1]Громад_Виправ!M15+[1]Звільн_з_випр_УДЗ_і_Розш!C16+[1]Позб_права!C15+'[1]Пробаційний нагляд'!C16</f>
        <v>14141</v>
      </c>
      <c r="R12" s="164"/>
      <c r="S12" s="120"/>
      <c r="T12" s="121"/>
    </row>
    <row r="13" spans="1:25" s="18" customFormat="1" ht="21" customHeight="1">
      <c r="A13" s="108">
        <v>10</v>
      </c>
      <c r="B13" s="119" t="s">
        <v>7</v>
      </c>
      <c r="C13" s="150">
        <v>32</v>
      </c>
      <c r="D13" s="133">
        <v>1.0888057162300102E-2</v>
      </c>
      <c r="E13" s="132">
        <v>32</v>
      </c>
      <c r="F13" s="133">
        <f t="shared" si="0"/>
        <v>1.3422818791946308E-2</v>
      </c>
      <c r="G13" s="134">
        <f t="shared" si="1"/>
        <v>0</v>
      </c>
      <c r="H13" s="135">
        <f t="shared" si="2"/>
        <v>0</v>
      </c>
      <c r="I13" s="150">
        <v>31</v>
      </c>
      <c r="J13" s="133">
        <v>1.0547805375978225E-2</v>
      </c>
      <c r="K13" s="134">
        <v>25</v>
      </c>
      <c r="L13" s="133">
        <f t="shared" si="3"/>
        <v>1.0486577181208054E-2</v>
      </c>
      <c r="M13" s="134">
        <f t="shared" si="4"/>
        <v>-6</v>
      </c>
      <c r="N13" s="136">
        <f t="shared" si="5"/>
        <v>-0.19354838709677419</v>
      </c>
      <c r="O13" s="150">
        <v>0</v>
      </c>
      <c r="P13" s="137">
        <v>0</v>
      </c>
      <c r="Q13" s="149">
        <f>[1]Громад_Виправ!C16+[1]Громад_Виправ!M16+[1]Звільн_з_випр_УДЗ_і_Розш!C17+[1]Позб_права!C16+'[1]Пробаційний нагляд'!C17</f>
        <v>2384</v>
      </c>
      <c r="R13" s="164"/>
      <c r="S13" s="120"/>
      <c r="T13" s="121"/>
    </row>
    <row r="14" spans="1:25" s="18" customFormat="1" ht="21" customHeight="1">
      <c r="A14" s="108">
        <v>11</v>
      </c>
      <c r="B14" s="119" t="s">
        <v>23</v>
      </c>
      <c r="C14" s="150">
        <v>1</v>
      </c>
      <c r="D14" s="133">
        <v>1.7452006980802793E-3</v>
      </c>
      <c r="E14" s="132">
        <v>0</v>
      </c>
      <c r="F14" s="133">
        <f t="shared" si="0"/>
        <v>0</v>
      </c>
      <c r="G14" s="134">
        <f t="shared" si="1"/>
        <v>-1</v>
      </c>
      <c r="H14" s="135">
        <f t="shared" si="2"/>
        <v>-1</v>
      </c>
      <c r="I14" s="150">
        <v>1</v>
      </c>
      <c r="J14" s="133">
        <v>1.7452006980802793E-3</v>
      </c>
      <c r="K14" s="134">
        <v>0</v>
      </c>
      <c r="L14" s="133">
        <f t="shared" si="3"/>
        <v>0</v>
      </c>
      <c r="M14" s="134">
        <f t="shared" si="4"/>
        <v>-1</v>
      </c>
      <c r="N14" s="136">
        <f t="shared" si="5"/>
        <v>-1</v>
      </c>
      <c r="O14" s="150">
        <v>0</v>
      </c>
      <c r="P14" s="137">
        <v>0</v>
      </c>
      <c r="Q14" s="149">
        <f>[1]Громад_Виправ!C17+[1]Громад_Виправ!M17+[1]Звільн_з_випр_УДЗ_і_Розш!C18+[1]Позб_права!C17+'[1]Пробаційний нагляд'!C18</f>
        <v>353</v>
      </c>
      <c r="R14" s="164"/>
      <c r="S14" s="120"/>
      <c r="T14" s="122"/>
    </row>
    <row r="15" spans="1:25" s="18" customFormat="1" ht="21" customHeight="1">
      <c r="A15" s="108">
        <v>12</v>
      </c>
      <c r="B15" s="119" t="s">
        <v>8</v>
      </c>
      <c r="C15" s="150">
        <v>61</v>
      </c>
      <c r="D15" s="133">
        <v>1.3034188034188035E-2</v>
      </c>
      <c r="E15" s="132">
        <v>49</v>
      </c>
      <c r="F15" s="133">
        <f t="shared" si="0"/>
        <v>1.1483477853292711E-2</v>
      </c>
      <c r="G15" s="134">
        <f t="shared" si="1"/>
        <v>-12</v>
      </c>
      <c r="H15" s="135">
        <f t="shared" si="2"/>
        <v>-0.19672131147540983</v>
      </c>
      <c r="I15" s="150">
        <v>42</v>
      </c>
      <c r="J15" s="133">
        <v>8.9743589743589737E-3</v>
      </c>
      <c r="K15" s="134">
        <v>30</v>
      </c>
      <c r="L15" s="133">
        <f t="shared" si="3"/>
        <v>7.0307007265057418E-3</v>
      </c>
      <c r="M15" s="134">
        <f t="shared" si="4"/>
        <v>-12</v>
      </c>
      <c r="N15" s="136">
        <f t="shared" si="5"/>
        <v>-0.2857142857142857</v>
      </c>
      <c r="O15" s="150">
        <v>0</v>
      </c>
      <c r="P15" s="137">
        <v>2</v>
      </c>
      <c r="Q15" s="149">
        <f>[1]Громад_Виправ!C18+[1]Громад_Виправ!M18+[1]Звільн_з_випр_УДЗ_і_Розш!C19+[1]Позб_права!C18+'[1]Пробаційний нагляд'!C19</f>
        <v>4267</v>
      </c>
      <c r="R15" s="164"/>
      <c r="S15" s="120"/>
      <c r="T15" s="121"/>
    </row>
    <row r="16" spans="1:25" s="18" customFormat="1" ht="21" customHeight="1">
      <c r="A16" s="108">
        <v>13</v>
      </c>
      <c r="B16" s="119" t="s">
        <v>9</v>
      </c>
      <c r="C16" s="150">
        <v>29</v>
      </c>
      <c r="D16" s="133">
        <v>8.9672232529375388E-3</v>
      </c>
      <c r="E16" s="132">
        <v>34</v>
      </c>
      <c r="F16" s="133">
        <f t="shared" si="0"/>
        <v>1.2069577564785232E-2</v>
      </c>
      <c r="G16" s="134">
        <f t="shared" si="1"/>
        <v>5</v>
      </c>
      <c r="H16" s="135">
        <f t="shared" si="2"/>
        <v>0.17241379310344829</v>
      </c>
      <c r="I16" s="150">
        <v>23</v>
      </c>
      <c r="J16" s="133">
        <v>7.1119356833642547E-3</v>
      </c>
      <c r="K16" s="134">
        <v>27</v>
      </c>
      <c r="L16" s="133">
        <f t="shared" si="3"/>
        <v>9.5846645367412137E-3</v>
      </c>
      <c r="M16" s="134">
        <f t="shared" si="4"/>
        <v>4</v>
      </c>
      <c r="N16" s="136">
        <f t="shared" si="5"/>
        <v>0.17391304347826086</v>
      </c>
      <c r="O16" s="150">
        <v>1</v>
      </c>
      <c r="P16" s="137">
        <v>0</v>
      </c>
      <c r="Q16" s="149">
        <f>[1]Громад_Виправ!C19+[1]Громад_Виправ!M19+[1]Звільн_з_випр_УДЗ_і_Розш!C20+[1]Позб_права!C19+'[1]Пробаційний нагляд'!C20</f>
        <v>2817</v>
      </c>
      <c r="R16" s="164"/>
      <c r="S16" s="120"/>
      <c r="T16" s="121"/>
    </row>
    <row r="17" spans="1:20" s="18" customFormat="1" ht="21" customHeight="1">
      <c r="A17" s="108">
        <v>14</v>
      </c>
      <c r="B17" s="119" t="s">
        <v>24</v>
      </c>
      <c r="C17" s="150">
        <v>19</v>
      </c>
      <c r="D17" s="133">
        <v>2.6359600443951166E-3</v>
      </c>
      <c r="E17" s="132">
        <v>38</v>
      </c>
      <c r="F17" s="133">
        <f t="shared" si="0"/>
        <v>5.324365980103685E-3</v>
      </c>
      <c r="G17" s="134">
        <f t="shared" si="1"/>
        <v>19</v>
      </c>
      <c r="H17" s="135">
        <f t="shared" si="2"/>
        <v>1</v>
      </c>
      <c r="I17" s="150">
        <v>14</v>
      </c>
      <c r="J17" s="133">
        <v>1.9422863485016649E-3</v>
      </c>
      <c r="K17" s="134">
        <v>28</v>
      </c>
      <c r="L17" s="133">
        <f t="shared" si="3"/>
        <v>3.9232170379711363E-3</v>
      </c>
      <c r="M17" s="134">
        <f t="shared" si="4"/>
        <v>14</v>
      </c>
      <c r="N17" s="136">
        <f t="shared" si="5"/>
        <v>1</v>
      </c>
      <c r="O17" s="150">
        <v>2</v>
      </c>
      <c r="P17" s="137">
        <v>1</v>
      </c>
      <c r="Q17" s="149">
        <f>[1]Громад_Виправ!C20+[1]Громад_Виправ!M20+[1]Звільн_з_випр_УДЗ_і_Розш!C21+[1]Позб_права!C20+'[1]Пробаційний нагляд'!C21</f>
        <v>7137</v>
      </c>
      <c r="R17" s="164"/>
      <c r="S17" s="120"/>
      <c r="T17" s="121"/>
    </row>
    <row r="18" spans="1:20" s="18" customFormat="1" ht="21" customHeight="1">
      <c r="A18" s="108">
        <v>15</v>
      </c>
      <c r="B18" s="119" t="s">
        <v>10</v>
      </c>
      <c r="C18" s="150">
        <v>116</v>
      </c>
      <c r="D18" s="133">
        <v>2.3697650663942797E-2</v>
      </c>
      <c r="E18" s="132">
        <v>89</v>
      </c>
      <c r="F18" s="133">
        <f t="shared" si="0"/>
        <v>2.2571645954856709E-2</v>
      </c>
      <c r="G18" s="134">
        <f t="shared" si="1"/>
        <v>-27</v>
      </c>
      <c r="H18" s="135">
        <f t="shared" si="2"/>
        <v>-0.23275862068965517</v>
      </c>
      <c r="I18" s="150">
        <v>85</v>
      </c>
      <c r="J18" s="133">
        <v>1.7364657814096015E-2</v>
      </c>
      <c r="K18" s="134">
        <v>68</v>
      </c>
      <c r="L18" s="133">
        <f t="shared" si="3"/>
        <v>1.7245751965508496E-2</v>
      </c>
      <c r="M18" s="134">
        <f t="shared" si="4"/>
        <v>-17</v>
      </c>
      <c r="N18" s="136">
        <f t="shared" si="5"/>
        <v>-0.2</v>
      </c>
      <c r="O18" s="150">
        <v>1</v>
      </c>
      <c r="P18" s="137">
        <v>0</v>
      </c>
      <c r="Q18" s="149">
        <f>[1]Громад_Виправ!C21+[1]Громад_Виправ!M21+[1]Звільн_з_випр_УДЗ_і_Розш!C22+[1]Позб_права!C21+'[1]Пробаційний нагляд'!C22</f>
        <v>3943</v>
      </c>
      <c r="R18" s="164"/>
      <c r="S18" s="120"/>
      <c r="T18" s="121"/>
    </row>
    <row r="19" spans="1:20" s="18" customFormat="1" ht="21" customHeight="1">
      <c r="A19" s="108">
        <v>16</v>
      </c>
      <c r="B19" s="119" t="s">
        <v>11</v>
      </c>
      <c r="C19" s="150">
        <v>17</v>
      </c>
      <c r="D19" s="133">
        <v>6.0801144492131616E-3</v>
      </c>
      <c r="E19" s="132">
        <v>23</v>
      </c>
      <c r="F19" s="133">
        <f t="shared" si="0"/>
        <v>9.4962840627580512E-3</v>
      </c>
      <c r="G19" s="134">
        <f t="shared" si="1"/>
        <v>6</v>
      </c>
      <c r="H19" s="135">
        <f t="shared" si="2"/>
        <v>0.35294117647058826</v>
      </c>
      <c r="I19" s="150">
        <v>13</v>
      </c>
      <c r="J19" s="133">
        <v>4.6494992846924177E-3</v>
      </c>
      <c r="K19" s="134">
        <v>19</v>
      </c>
      <c r="L19" s="133">
        <f t="shared" si="3"/>
        <v>7.8447563996696945E-3</v>
      </c>
      <c r="M19" s="134">
        <f t="shared" si="4"/>
        <v>6</v>
      </c>
      <c r="N19" s="136">
        <f t="shared" si="5"/>
        <v>0.46153846153846156</v>
      </c>
      <c r="O19" s="150">
        <v>0</v>
      </c>
      <c r="P19" s="137">
        <v>1</v>
      </c>
      <c r="Q19" s="149">
        <f>[1]Громад_Виправ!C22+[1]Громад_Виправ!M22+[1]Звільн_з_випр_УДЗ_і_Розш!C23+[1]Позб_права!C22+'[1]Пробаційний нагляд'!C23</f>
        <v>2422</v>
      </c>
      <c r="R19" s="164"/>
      <c r="S19" s="120"/>
      <c r="T19" s="121"/>
    </row>
    <row r="20" spans="1:20" s="18" customFormat="1" ht="21" customHeight="1">
      <c r="A20" s="108">
        <v>17</v>
      </c>
      <c r="B20" s="119" t="s">
        <v>12</v>
      </c>
      <c r="C20" s="150">
        <v>73</v>
      </c>
      <c r="D20" s="133">
        <v>3.0127940569541892E-2</v>
      </c>
      <c r="E20" s="132">
        <v>45</v>
      </c>
      <c r="F20" s="133">
        <f t="shared" si="0"/>
        <v>2.0594965675057208E-2</v>
      </c>
      <c r="G20" s="134">
        <f t="shared" si="1"/>
        <v>-28</v>
      </c>
      <c r="H20" s="135">
        <f t="shared" si="2"/>
        <v>-0.38356164383561642</v>
      </c>
      <c r="I20" s="150">
        <v>53</v>
      </c>
      <c r="J20" s="133">
        <v>2.1873710276516713E-2</v>
      </c>
      <c r="K20" s="134">
        <v>31</v>
      </c>
      <c r="L20" s="133">
        <f t="shared" si="3"/>
        <v>1.4187643020594966E-2</v>
      </c>
      <c r="M20" s="134">
        <f t="shared" si="4"/>
        <v>-22</v>
      </c>
      <c r="N20" s="136">
        <f t="shared" si="5"/>
        <v>-0.41509433962264153</v>
      </c>
      <c r="O20" s="150">
        <v>1</v>
      </c>
      <c r="P20" s="137">
        <v>0</v>
      </c>
      <c r="Q20" s="149">
        <f>[1]Громад_Виправ!C23+[1]Громад_Виправ!M23+[1]Звільн_з_випр_УДЗ_і_Розш!C24+[1]Позб_права!C23+'[1]Пробаційний нагляд'!C24</f>
        <v>2185</v>
      </c>
      <c r="R20" s="164"/>
      <c r="S20" s="120"/>
      <c r="T20" s="120"/>
    </row>
    <row r="21" spans="1:20" s="18" customFormat="1" ht="21" customHeight="1">
      <c r="A21" s="108">
        <v>18</v>
      </c>
      <c r="B21" s="119" t="s">
        <v>13</v>
      </c>
      <c r="C21" s="150">
        <v>50</v>
      </c>
      <c r="D21" s="133">
        <v>2.7901785714285716E-2</v>
      </c>
      <c r="E21" s="132">
        <v>44</v>
      </c>
      <c r="F21" s="133">
        <f t="shared" si="0"/>
        <v>2.8350515463917526E-2</v>
      </c>
      <c r="G21" s="134">
        <f t="shared" si="1"/>
        <v>-6</v>
      </c>
      <c r="H21" s="135">
        <f t="shared" si="2"/>
        <v>-0.12</v>
      </c>
      <c r="I21" s="150">
        <v>24</v>
      </c>
      <c r="J21" s="133">
        <v>1.3392857142857142E-2</v>
      </c>
      <c r="K21" s="134">
        <v>16</v>
      </c>
      <c r="L21" s="133">
        <f t="shared" si="3"/>
        <v>1.0309278350515464E-2</v>
      </c>
      <c r="M21" s="134">
        <f t="shared" si="4"/>
        <v>-8</v>
      </c>
      <c r="N21" s="136">
        <f t="shared" si="5"/>
        <v>-0.33333333333333331</v>
      </c>
      <c r="O21" s="150">
        <v>0</v>
      </c>
      <c r="P21" s="137">
        <v>0</v>
      </c>
      <c r="Q21" s="149">
        <f>[1]Громад_Виправ!C24+[1]Громад_Виправ!M24+[1]Звільн_з_випр_УДЗ_і_Розш!C25+[1]Позб_права!C24+'[1]Пробаційний нагляд'!C25</f>
        <v>1552</v>
      </c>
      <c r="R21" s="164"/>
      <c r="S21" s="120"/>
      <c r="T21" s="120"/>
    </row>
    <row r="22" spans="1:20" s="18" customFormat="1" ht="21" customHeight="1">
      <c r="A22" s="108">
        <v>19</v>
      </c>
      <c r="B22" s="119" t="s">
        <v>14</v>
      </c>
      <c r="C22" s="150">
        <v>100</v>
      </c>
      <c r="D22" s="133">
        <v>1.4450867052023121E-2</v>
      </c>
      <c r="E22" s="132">
        <v>85</v>
      </c>
      <c r="F22" s="133">
        <f t="shared" si="0"/>
        <v>1.3020833333333334E-2</v>
      </c>
      <c r="G22" s="134">
        <f t="shared" si="1"/>
        <v>-15</v>
      </c>
      <c r="H22" s="135">
        <f t="shared" si="2"/>
        <v>-0.15</v>
      </c>
      <c r="I22" s="150">
        <v>76</v>
      </c>
      <c r="J22" s="133">
        <v>1.0982658959537572E-2</v>
      </c>
      <c r="K22" s="134">
        <v>67</v>
      </c>
      <c r="L22" s="133">
        <f t="shared" si="3"/>
        <v>1.0263480392156863E-2</v>
      </c>
      <c r="M22" s="134">
        <f t="shared" si="4"/>
        <v>-9</v>
      </c>
      <c r="N22" s="136">
        <f t="shared" si="5"/>
        <v>-0.11842105263157894</v>
      </c>
      <c r="O22" s="150">
        <v>1</v>
      </c>
      <c r="P22" s="137">
        <v>0</v>
      </c>
      <c r="Q22" s="149">
        <f>[1]Громад_Виправ!C25+[1]Громад_Виправ!M25+[1]Звільн_з_випр_УДЗ_і_Розш!C26+[1]Позб_права!C25+'[1]Пробаційний нагляд'!C26</f>
        <v>6528</v>
      </c>
      <c r="R22" s="164"/>
      <c r="S22" s="120"/>
      <c r="T22" s="120"/>
    </row>
    <row r="23" spans="1:20" s="18" customFormat="1" ht="21" customHeight="1">
      <c r="A23" s="108">
        <v>20</v>
      </c>
      <c r="B23" s="119" t="s">
        <v>15</v>
      </c>
      <c r="C23" s="150">
        <v>29</v>
      </c>
      <c r="D23" s="133">
        <v>2.3070803500397773E-2</v>
      </c>
      <c r="E23" s="132">
        <v>21</v>
      </c>
      <c r="F23" s="133">
        <f t="shared" si="0"/>
        <v>1.924839596700275E-2</v>
      </c>
      <c r="G23" s="134">
        <f t="shared" si="1"/>
        <v>-8</v>
      </c>
      <c r="H23" s="135">
        <f t="shared" si="2"/>
        <v>-0.27586206896551724</v>
      </c>
      <c r="I23" s="150">
        <v>12</v>
      </c>
      <c r="J23" s="133">
        <v>9.5465393794749408E-3</v>
      </c>
      <c r="K23" s="134">
        <v>9</v>
      </c>
      <c r="L23" s="133">
        <f t="shared" si="3"/>
        <v>8.2493125572868919E-3</v>
      </c>
      <c r="M23" s="134">
        <f t="shared" si="4"/>
        <v>-3</v>
      </c>
      <c r="N23" s="136">
        <f t="shared" si="5"/>
        <v>-0.25</v>
      </c>
      <c r="O23" s="150">
        <v>0</v>
      </c>
      <c r="P23" s="137">
        <v>0</v>
      </c>
      <c r="Q23" s="149">
        <f>[1]Громад_Виправ!C26+[1]Громад_Виправ!M26+[1]Звільн_з_випр_УДЗ_і_Розш!C27+[1]Позб_права!C26+'[1]Пробаційний нагляд'!C27</f>
        <v>1091</v>
      </c>
      <c r="R23" s="164"/>
      <c r="S23" s="120"/>
      <c r="T23" s="120"/>
    </row>
    <row r="24" spans="1:20" s="18" customFormat="1" ht="21" customHeight="1">
      <c r="A24" s="108">
        <v>21</v>
      </c>
      <c r="B24" s="119" t="s">
        <v>16</v>
      </c>
      <c r="C24" s="150">
        <v>42</v>
      </c>
      <c r="D24" s="133">
        <v>1.6079632465543645E-2</v>
      </c>
      <c r="E24" s="132">
        <v>45</v>
      </c>
      <c r="F24" s="133">
        <f t="shared" si="0"/>
        <v>1.9667832167832168E-2</v>
      </c>
      <c r="G24" s="134">
        <f t="shared" si="1"/>
        <v>3</v>
      </c>
      <c r="H24" s="135">
        <f t="shared" si="2"/>
        <v>7.1428571428571425E-2</v>
      </c>
      <c r="I24" s="150">
        <v>35</v>
      </c>
      <c r="J24" s="133">
        <v>1.339969372128637E-2</v>
      </c>
      <c r="K24" s="134">
        <v>36</v>
      </c>
      <c r="L24" s="133">
        <f t="shared" si="3"/>
        <v>1.5734265734265736E-2</v>
      </c>
      <c r="M24" s="134">
        <f t="shared" si="4"/>
        <v>1</v>
      </c>
      <c r="N24" s="136">
        <f t="shared" si="5"/>
        <v>2.8571428571428571E-2</v>
      </c>
      <c r="O24" s="150">
        <v>0</v>
      </c>
      <c r="P24" s="137">
        <v>1</v>
      </c>
      <c r="Q24" s="149">
        <f>[1]Громад_Виправ!C27+[1]Громад_Виправ!M27+[1]Звільн_з_випр_УДЗ_і_Розш!C28+[1]Позб_права!C27+'[1]Пробаційний нагляд'!C28</f>
        <v>2288</v>
      </c>
      <c r="R24" s="164"/>
      <c r="S24" s="120"/>
      <c r="T24" s="120"/>
    </row>
    <row r="25" spans="1:20" s="18" customFormat="1" ht="21" customHeight="1">
      <c r="A25" s="108">
        <v>22</v>
      </c>
      <c r="B25" s="119" t="s">
        <v>17</v>
      </c>
      <c r="C25" s="150">
        <v>59</v>
      </c>
      <c r="D25" s="133">
        <v>1.6666666666666666E-2</v>
      </c>
      <c r="E25" s="132">
        <v>54</v>
      </c>
      <c r="F25" s="133">
        <f t="shared" si="0"/>
        <v>1.8243243243243244E-2</v>
      </c>
      <c r="G25" s="134">
        <f t="shared" si="1"/>
        <v>-5</v>
      </c>
      <c r="H25" s="135">
        <f t="shared" si="2"/>
        <v>-8.4745762711864403E-2</v>
      </c>
      <c r="I25" s="150">
        <v>43</v>
      </c>
      <c r="J25" s="133">
        <v>1.2146892655367232E-2</v>
      </c>
      <c r="K25" s="134">
        <v>41</v>
      </c>
      <c r="L25" s="133">
        <f t="shared" si="3"/>
        <v>1.3851351351351352E-2</v>
      </c>
      <c r="M25" s="134">
        <f t="shared" si="4"/>
        <v>-2</v>
      </c>
      <c r="N25" s="136">
        <f t="shared" si="5"/>
        <v>-4.6511627906976744E-2</v>
      </c>
      <c r="O25" s="150">
        <v>0</v>
      </c>
      <c r="P25" s="137">
        <v>0</v>
      </c>
      <c r="Q25" s="149">
        <f>[1]Громад_Виправ!C28+[1]Громад_Виправ!M28+[1]Звільн_з_випр_УДЗ_і_Розш!C29+[1]Позб_права!C28+'[1]Пробаційний нагляд'!C29</f>
        <v>2960</v>
      </c>
      <c r="R25" s="164"/>
      <c r="S25" s="120"/>
      <c r="T25" s="120"/>
    </row>
    <row r="26" spans="1:20" s="18" customFormat="1" ht="21" customHeight="1">
      <c r="A26" s="108">
        <v>23</v>
      </c>
      <c r="B26" s="119" t="s">
        <v>19</v>
      </c>
      <c r="C26" s="152">
        <v>6</v>
      </c>
      <c r="D26" s="153">
        <v>3.8436899423446511E-3</v>
      </c>
      <c r="E26" s="132">
        <v>8</v>
      </c>
      <c r="F26" s="133">
        <f t="shared" si="0"/>
        <v>5.7306590257879654E-3</v>
      </c>
      <c r="G26" s="134">
        <f t="shared" si="1"/>
        <v>2</v>
      </c>
      <c r="H26" s="135">
        <f t="shared" si="2"/>
        <v>0.33333333333333331</v>
      </c>
      <c r="I26" s="152">
        <v>6</v>
      </c>
      <c r="J26" s="153">
        <v>3.8436899423446511E-3</v>
      </c>
      <c r="K26" s="134">
        <v>3</v>
      </c>
      <c r="L26" s="133">
        <f t="shared" si="3"/>
        <v>2.1489971346704871E-3</v>
      </c>
      <c r="M26" s="134">
        <f t="shared" si="4"/>
        <v>-3</v>
      </c>
      <c r="N26" s="136">
        <f t="shared" si="5"/>
        <v>-0.5</v>
      </c>
      <c r="O26" s="152">
        <v>0</v>
      </c>
      <c r="P26" s="137">
        <v>0</v>
      </c>
      <c r="Q26" s="149">
        <f>[1]Громад_Виправ!C29+[1]Громад_Виправ!M29+[1]Звільн_з_випр_УДЗ_і_Розш!C30+[1]Позб_права!C29+'[1]Пробаційний нагляд'!C30</f>
        <v>1396</v>
      </c>
      <c r="R26" s="164"/>
      <c r="S26" s="120"/>
      <c r="T26" s="120"/>
    </row>
    <row r="27" spans="1:20" s="18" customFormat="1" ht="21" customHeight="1" thickBot="1">
      <c r="A27" s="109">
        <v>24</v>
      </c>
      <c r="B27" s="119" t="s">
        <v>18</v>
      </c>
      <c r="C27" s="152">
        <v>72</v>
      </c>
      <c r="D27" s="153">
        <v>2.5495750708215296E-2</v>
      </c>
      <c r="E27" s="138">
        <v>52</v>
      </c>
      <c r="F27" s="133">
        <f t="shared" si="0"/>
        <v>2.0561486753657571E-2</v>
      </c>
      <c r="G27" s="139">
        <f t="shared" si="1"/>
        <v>-20</v>
      </c>
      <c r="H27" s="140">
        <f t="shared" si="2"/>
        <v>-0.27777777777777779</v>
      </c>
      <c r="I27" s="152">
        <v>57</v>
      </c>
      <c r="J27" s="153">
        <v>2.0184135977337109E-2</v>
      </c>
      <c r="K27" s="139">
        <v>48</v>
      </c>
      <c r="L27" s="141">
        <f t="shared" si="3"/>
        <v>1.8979833926453145E-2</v>
      </c>
      <c r="M27" s="139">
        <f t="shared" si="4"/>
        <v>-9</v>
      </c>
      <c r="N27" s="136">
        <f t="shared" si="5"/>
        <v>-0.15789473684210525</v>
      </c>
      <c r="O27" s="152">
        <v>0</v>
      </c>
      <c r="P27" s="142">
        <v>0</v>
      </c>
      <c r="Q27" s="149">
        <f>[1]Громад_Виправ!C30+[1]Громад_Виправ!M30+[1]Звільн_з_випр_УДЗ_і_Розш!C31+[1]Позб_права!C30+'[1]Пробаційний нагляд'!C31</f>
        <v>2529</v>
      </c>
      <c r="R27" s="164"/>
      <c r="S27" s="120"/>
      <c r="T27" s="120"/>
    </row>
    <row r="28" spans="1:20" ht="21" customHeight="1" thickBot="1">
      <c r="A28" s="284" t="s">
        <v>40</v>
      </c>
      <c r="B28" s="285"/>
      <c r="C28" s="154">
        <v>1347</v>
      </c>
      <c r="D28" s="155">
        <v>1.3850330063544945E-2</v>
      </c>
      <c r="E28" s="143">
        <f>SUM(E4:E27)</f>
        <v>1088</v>
      </c>
      <c r="F28" s="133">
        <f t="shared" si="0"/>
        <v>1.2437270659243932E-2</v>
      </c>
      <c r="G28" s="143">
        <f t="shared" si="1"/>
        <v>-259</v>
      </c>
      <c r="H28" s="144">
        <f>G28/C28</f>
        <v>-0.19227913882702302</v>
      </c>
      <c r="I28" s="154">
        <v>978</v>
      </c>
      <c r="J28" s="155">
        <v>1.0056141649700784E-2</v>
      </c>
      <c r="K28" s="143">
        <f>SUM(K4:K27)</f>
        <v>787</v>
      </c>
      <c r="L28" s="145">
        <f t="shared" si="3"/>
        <v>8.9964448610523676E-3</v>
      </c>
      <c r="M28" s="146">
        <f t="shared" si="4"/>
        <v>-191</v>
      </c>
      <c r="N28" s="147">
        <f>M28/I28</f>
        <v>-0.19529652351738241</v>
      </c>
      <c r="O28" s="154">
        <v>13</v>
      </c>
      <c r="P28" s="148">
        <f>SUM(P4:P27)</f>
        <v>13</v>
      </c>
      <c r="Q28" s="149">
        <f>SUM(Q4:Q27)</f>
        <v>87479</v>
      </c>
      <c r="R28" s="165"/>
      <c r="S28" s="123"/>
      <c r="T28" s="120"/>
    </row>
    <row r="29" spans="1:20" ht="21.75" customHeight="1">
      <c r="D29" s="124"/>
      <c r="E29" s="125"/>
      <c r="F29" s="125"/>
      <c r="G29" s="125"/>
      <c r="H29" s="125"/>
      <c r="I29" s="126"/>
      <c r="J29" s="126"/>
      <c r="K29" s="126"/>
      <c r="L29" s="127"/>
      <c r="M29" s="127"/>
      <c r="N29" s="127"/>
      <c r="O29" s="127"/>
      <c r="R29" s="128"/>
    </row>
    <row r="30" spans="1:20" ht="16.5">
      <c r="A30" s="286" t="s">
        <v>60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t="s">
        <v>60</v>
      </c>
      <c r="R30" s="128"/>
    </row>
    <row r="31" spans="1:20" ht="12.75" customHeight="1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t="s">
        <v>60</v>
      </c>
    </row>
    <row r="32" spans="1:20" ht="18.75">
      <c r="A32" s="129"/>
      <c r="B32" s="129"/>
      <c r="C32" s="130"/>
      <c r="D32" s="131"/>
      <c r="E32" s="131"/>
      <c r="F32" s="131"/>
      <c r="G32" s="131"/>
      <c r="H32" s="131"/>
    </row>
    <row r="33" spans="1:3" ht="18.75">
      <c r="A33" s="129"/>
      <c r="B33" s="129"/>
      <c r="C33" s="130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Довідка_чисельн!Область_друку</vt:lpstr>
      <vt:lpstr>нові_злочини!Область_друку</vt:lpstr>
      <vt:lpstr>розшук!Область_друку</vt:lpstr>
      <vt:lpstr>ухилен!Область_друку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Радміла Д. Гула</cp:lastModifiedBy>
  <cp:lastPrinted>2025-01-03T12:51:13Z</cp:lastPrinted>
  <dcterms:created xsi:type="dcterms:W3CDTF">2001-12-24T16:23:20Z</dcterms:created>
  <dcterms:modified xsi:type="dcterms:W3CDTF">2025-10-03T10:32:56Z</dcterms:modified>
</cp:coreProperties>
</file>